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7"/>
  </bookViews>
  <sheets>
    <sheet name="баланс электро и мощности" sheetId="1" r:id="rId1"/>
    <sheet name="Техническое состояние сетей" sheetId="2" r:id="rId2"/>
    <sheet name="баланс по сетям" sheetId="3" r:id="rId3"/>
    <sheet name="Баланс по мощности" sheetId="4" r:id="rId4"/>
    <sheet name="Зоны деятельности" sheetId="5" r:id="rId5"/>
    <sheet name="О ценах тарифах" sheetId="6" r:id="rId6"/>
    <sheet name="закупка" sheetId="7" r:id="rId7"/>
    <sheet name="оплата потер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<sst xmlns="http://schemas.openxmlformats.org/spreadsheetml/2006/main" count="309" uniqueCount="158">
  <si>
    <t>№ пп</t>
  </si>
  <si>
    <t>Показатели</t>
  </si>
  <si>
    <t>Единицы измерения</t>
  </si>
  <si>
    <t xml:space="preserve">Отпуск в сеть </t>
  </si>
  <si>
    <t>млн.кВтч</t>
  </si>
  <si>
    <t>МВт</t>
  </si>
  <si>
    <t>Потери в электрической сети</t>
  </si>
  <si>
    <t>Относительные потери</t>
  </si>
  <si>
    <t>%</t>
  </si>
  <si>
    <t>Отпуск из сети (полезный отпуск )</t>
  </si>
  <si>
    <t>Электроснабжение объединения осуществляется от следующих питающих центров:</t>
  </si>
  <si>
    <r>
      <t xml:space="preserve">- от фидеров РУ 6 КВ №№ 20,23,29  ПС "Баррикадная - 1"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ГПП-1</t>
    </r>
    <r>
      <rPr>
        <b/>
        <sz val="12"/>
        <rFont val="Times New Roman"/>
        <family val="1"/>
      </rPr>
      <t>)</t>
    </r>
  </si>
  <si>
    <t>- от фидеров РУ 6 КВ №№ 15,21,29,43,44,58,62,45,52  ПС "Баррикадная - 2" (ГПП-2)</t>
  </si>
  <si>
    <t>- от фидеров РУ 6 КВ №№ 2,12  ПС 15</t>
  </si>
  <si>
    <t>- от фидеров РУ 0,4 КВ  ТП - 2,5, 13А,24,69,46,7.</t>
  </si>
  <si>
    <t>ПС «ГПП-1» питается от воздушных линий 110 кВ №15 и№16</t>
  </si>
  <si>
    <t>ПС «ГПП-2» питается от воздушных линий 110 кВ №17 и№18</t>
  </si>
  <si>
    <t>РП 5,24,69 питаются от ПС «ГПП-1» и ПС «ГПП-2»</t>
  </si>
  <si>
    <t xml:space="preserve">По принадлежащим объединению кабельным линиям 6КВ, имеющим общую </t>
  </si>
  <si>
    <t>Наименование показателя</t>
  </si>
  <si>
    <t>Ед. измерения</t>
  </si>
  <si>
    <t>Основная промплощадка</t>
  </si>
  <si>
    <t>Кабельные линии до 1 кВ</t>
  </si>
  <si>
    <t>км.</t>
  </si>
  <si>
    <t>Кабельные линии 6-10 кВ</t>
  </si>
  <si>
    <t>Концевые кабельные заделки</t>
  </si>
  <si>
    <t>Ед.</t>
  </si>
  <si>
    <t>Закрытые трансформаторные подстанции с одним трансформатором и двухсторонним питанием по высокой стороне</t>
  </si>
  <si>
    <t>Закрытые трансформаторные подстанции с двумя трансформаторами и двухсторонним питанием по высокой стороне</t>
  </si>
  <si>
    <t>Количество трансформаторов, находящихся в эксплуатации</t>
  </si>
  <si>
    <t>Количество обслуживаемых подстанций</t>
  </si>
  <si>
    <t>Распределительные и фидерные пункты</t>
  </si>
  <si>
    <t>п.п.</t>
  </si>
  <si>
    <t>Ед. измер.</t>
  </si>
  <si>
    <t>Факт 2009 г.</t>
  </si>
  <si>
    <t>Базовый период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</si>
  <si>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</si>
  <si>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</si>
  <si>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</si>
  <si>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</si>
  <si>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</si>
  <si>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</si>
  <si>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</si>
  <si>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млн.кВтч.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</si>
  <si>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</si>
  <si>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</si>
  <si>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</si>
  <si>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</si>
  <si>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</si>
  <si>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</si>
  <si>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1.3.</t>
  </si>
  <si>
    <t>от других поставщиков (в т.ч. с оптового рынка) ОАО "ОЭК"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</si>
  <si>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</si>
  <si>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</si>
  <si>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</si>
  <si>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</si>
  <si>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</si>
  <si>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</si>
  <si>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</si>
  <si>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</si>
  <si>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</si>
  <si>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</si>
  <si>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в т.ч.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</si>
  <si>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</si>
  <si>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</si>
  <si>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</si>
  <si>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</si>
  <si>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</si>
  <si>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</si>
  <si>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</si>
  <si>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(подпись)</t>
  </si>
  <si>
    <t xml:space="preserve">Поступление мощности в сеть , ВСЕГО </t>
  </si>
  <si>
    <t xml:space="preserve">от электростанций ПЭ </t>
  </si>
  <si>
    <t>от других поставщиков (в т.ч. с оптового рынка)</t>
  </si>
  <si>
    <t xml:space="preserve">от других организаций </t>
  </si>
  <si>
    <t xml:space="preserve">Потери в сети </t>
  </si>
  <si>
    <t>то же в %</t>
  </si>
  <si>
    <t>Мощность на производственные 
и хозяйственные нужды</t>
  </si>
  <si>
    <t>Полезный отпуск мощности потребителям</t>
  </si>
  <si>
    <t>Заявленная (расчетная) мощность потребителей оптового рынка</t>
  </si>
  <si>
    <t xml:space="preserve"> в другие организации</t>
  </si>
  <si>
    <t>(расшифровка подписи)</t>
  </si>
  <si>
    <t>Данные зоны деятельности отсутствуют</t>
  </si>
  <si>
    <t>Наименование организации</t>
  </si>
  <si>
    <t>I полугодие</t>
  </si>
  <si>
    <t>II полугодие</t>
  </si>
  <si>
    <t>Двухставочный  тариф</t>
  </si>
  <si>
    <t>Одноставочный тариф</t>
  </si>
  <si>
    <t>Двухставочный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</si>
  <si>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</si>
  <si>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</si>
  <si>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руб/кВт мес</t>
  </si>
  <si>
    <t>руб/кВтч</t>
  </si>
  <si>
    <t>№ 
п.п.</t>
  </si>
  <si>
    <t>руб/МВтч</t>
  </si>
  <si>
    <t>Группа 1. Базовые потребители</t>
  </si>
  <si>
    <t>1.1.1.</t>
  </si>
  <si>
    <t>Потребитель 1</t>
  </si>
  <si>
    <t>1.1.2.</t>
  </si>
  <si>
    <t>…</t>
  </si>
  <si>
    <t xml:space="preserve">Группа 2-4. </t>
  </si>
  <si>
    <t xml:space="preserve">2. </t>
  </si>
  <si>
    <t>Отпуск электрической энергии в сеть с учетом величины сальдо-перетока электроэнергии</t>
  </si>
  <si>
    <t>2.1.</t>
  </si>
  <si>
    <t>2.2.</t>
  </si>
  <si>
    <t>СН</t>
  </si>
  <si>
    <t>в т.ч. СН1</t>
  </si>
  <si>
    <t xml:space="preserve">          СН11</t>
  </si>
  <si>
    <t>2.3.</t>
  </si>
  <si>
    <t xml:space="preserve">Потери электрической энергии </t>
  </si>
  <si>
    <t>3.1.</t>
  </si>
  <si>
    <t>3.2.</t>
  </si>
  <si>
    <t>3.3.</t>
  </si>
  <si>
    <t>Полезный отпуск электрической энергии</t>
  </si>
  <si>
    <t>5.</t>
  </si>
  <si>
    <t>Расходы на компенсацию потерь</t>
  </si>
  <si>
    <t>тыс.руб.</t>
  </si>
  <si>
    <t>5.1.</t>
  </si>
  <si>
    <t>5.2.</t>
  </si>
  <si>
    <t>5.3.</t>
  </si>
  <si>
    <t>Ставка на оплату технологического расхода (потерь ) электрической энергии на ее передачу по сетям</t>
  </si>
  <si>
    <t>руб./МВтч</t>
  </si>
  <si>
    <t>6.1.</t>
  </si>
  <si>
    <t>6.2.</t>
  </si>
  <si>
    <t>6.3.</t>
  </si>
  <si>
    <t>Средневзвешенный тариф на электрическую энергию</t>
  </si>
  <si>
    <t>факт 2014 г</t>
  </si>
  <si>
    <t>Ожидаемые затраты 2015г Всего</t>
  </si>
  <si>
    <t>Факт 2014г</t>
  </si>
  <si>
    <t xml:space="preserve"> Акционерное Общество "ЦКБ ТИТАН"</t>
  </si>
  <si>
    <t xml:space="preserve"> Акционерное Общество  "ЦКБ ТИТАН"</t>
  </si>
  <si>
    <t>Ожидаемые затраты 2015г</t>
  </si>
  <si>
    <t>Факт 
2014г</t>
  </si>
  <si>
    <t>Факт                   2014 год</t>
  </si>
  <si>
    <t>План                   2015 год</t>
  </si>
  <si>
    <t xml:space="preserve">Протяженность 29,194 км., электропитание подается на 3 РП и 41-ю внутризаводскую </t>
  </si>
  <si>
    <t>подстанцию, на которых установленно 63 силовых трансформатора 6/0,4 КВ,</t>
  </si>
  <si>
    <t xml:space="preserve"> общей мощностью 59,153 МВа</t>
  </si>
  <si>
    <t>АО «ЦКБ ТИТАН»</t>
  </si>
  <si>
    <t xml:space="preserve">Расчет ставки по оплате технологического расхода (потерь) (пункт 11б Постановления №24 от 21.01.2004г.)
электрической энергии на ее передачу по сетям </t>
  </si>
  <si>
    <t>В.А.Котовский</t>
  </si>
  <si>
    <t xml:space="preserve">                 </t>
  </si>
  <si>
    <t>Сведения о ценах(тарифах), о затратах на оплату потерь                                                     (Пункт 11 б Постановления №24 от 21.01.2004г.)</t>
  </si>
  <si>
    <t>Баланс электрической энергии по сетям ВН, СН1, СН11 и НН   по ЭСО, .
 (по региональным электрическим сетям), пункт 11б Постановления №24 от 21.01.2004г.</t>
  </si>
  <si>
    <t>Электрическая мощность по диапазонам напряжения ЭСО  
 (региональной электрической сети),пункт 11б Постановления №24 от 21.01.2004г.</t>
  </si>
  <si>
    <t xml:space="preserve">в т.ч.      Заявленная (расчетная) мощность собственных потребителей, пользующихся региональными электрическими сетями </t>
  </si>
  <si>
    <t>Техническое состояние сетей, (пункт 11б Постановление №24 от 21.01.2004 г.)</t>
  </si>
  <si>
    <t>Перечень зон деятельности с детализацией по населенным пунктам и районам городов, (пункт 11б Постановления №24 от 21.01.2004 г.)</t>
  </si>
  <si>
    <t>Данные по пункту 11 Постановления Правительства РФ №24 от 21.01.2004 г.:</t>
  </si>
  <si>
    <t>11б</t>
  </si>
  <si>
    <t>о закупке сетевой организацией электрической энергии для компенсации потерь в сетях и ее стоимости</t>
  </si>
  <si>
    <t>отсутствует</t>
  </si>
  <si>
    <t>11в</t>
  </si>
  <si>
    <t>о наличии технической возможности доступа к регулируемым товарам (работам, услугам)</t>
  </si>
  <si>
    <t>поданые заявки и объемы мощности, заключенные договора об осуществлении технологического присоединения к электрическим сетям</t>
  </si>
  <si>
    <t>аннулированные заявки на технологическое присоединение, выполненные присоединения и присоединенная мощность</t>
  </si>
  <si>
    <t>отсутствуют</t>
  </si>
  <si>
    <t>Сведения о балансе электрической энергии и мощности                  за 2014-2015 г.,(пункт 11б Постановления №24 от 21.01.2004г.)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</si>
</sst>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00"/>
    <numFmt numFmtId="174" formatCode="0.00000"/>
    <numFmt numFmtId="175" formatCode="0.0"/>
  </numFmts>
  <fonts count="72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sz val="12"/>
      <name val="Tahoma"/>
      <family val="2"/>
    </font>
    <font>
      <sz val="10"/>
      <name val="Times New Roman CYR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b/>
      <sz val="12"/>
      <name val="Times New Roman CYR"/>
      <family val="1"/>
    </font>
    <font>
      <i/>
      <sz val="11"/>
      <name val="Arial"/>
      <family val="2"/>
    </font>
    <font>
      <b/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 Cyr"/>
      <family val="0"/>
    </font>
    <font>
      <b/>
      <sz val="11"/>
      <color indexed="8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63" fillId="0" borderId="6" applyNumberFormat="0" applyFill="0" applyAlignment="0" applyProtection="0"/>
    <xf numFmtId="0" fontId="64" fillId="29" borderId="7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0" fillId="33" borderId="0" applyBorder="0">
      <alignment horizontal="right"/>
      <protection/>
    </xf>
    <xf numFmtId="0" fontId="71" fillId="3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7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 hidden="1"/>
    </xf>
    <xf numFmtId="0" fontId="10" fillId="0" borderId="13" xfId="59" applyFont="1" applyFill="1" applyBorder="1" applyAlignment="1" applyProtection="1">
      <alignment horizontal="center" vertical="center" wrapText="1"/>
      <protection hidden="1"/>
    </xf>
    <xf numFmtId="0" fontId="11" fillId="0" borderId="14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172" fontId="9" fillId="0" borderId="11" xfId="54" applyNumberFormat="1" applyFont="1" applyFill="1" applyBorder="1" applyAlignment="1" applyProtection="1">
      <alignment horizontal="center" vertical="center" wrapText="1"/>
      <protection locked="0"/>
    </xf>
    <xf numFmtId="172" fontId="9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54" applyFont="1" applyFill="1" applyBorder="1" applyAlignment="1">
      <alignment horizontal="center" vertical="center" wrapText="1"/>
      <protection/>
    </xf>
    <xf numFmtId="172" fontId="9" fillId="0" borderId="19" xfId="54" applyNumberFormat="1" applyFont="1" applyFill="1" applyBorder="1" applyAlignment="1" applyProtection="1">
      <alignment horizontal="center" vertical="center" wrapText="1"/>
      <protection locked="0"/>
    </xf>
    <xf numFmtId="172" fontId="9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172" fontId="9" fillId="0" borderId="19" xfId="54" applyNumberFormat="1" applyFont="1" applyFill="1" applyBorder="1" applyAlignment="1" applyProtection="1">
      <alignment horizontal="center" vertical="center"/>
      <protection locked="0"/>
    </xf>
    <xf numFmtId="172" fontId="9" fillId="0" borderId="20" xfId="54" applyNumberFormat="1" applyFont="1" applyFill="1" applyBorder="1" applyAlignment="1" applyProtection="1">
      <alignment horizontal="center" vertical="center"/>
      <protection locked="0"/>
    </xf>
    <xf numFmtId="0" fontId="9" fillId="0" borderId="18" xfId="54" applyFont="1" applyFill="1" applyBorder="1" applyAlignment="1">
      <alignment horizontal="center" vertical="center"/>
      <protection/>
    </xf>
    <xf numFmtId="172" fontId="9" fillId="0" borderId="22" xfId="54" applyNumberFormat="1" applyFont="1" applyFill="1" applyBorder="1" applyAlignment="1" applyProtection="1">
      <alignment horizontal="center" vertical="center"/>
      <protection locked="0"/>
    </xf>
    <xf numFmtId="172" fontId="9" fillId="0" borderId="19" xfId="54" applyNumberFormat="1" applyFont="1" applyFill="1" applyBorder="1" applyAlignment="1">
      <alignment horizontal="center" vertical="center"/>
      <protection/>
    </xf>
    <xf numFmtId="172" fontId="9" fillId="0" borderId="20" xfId="54" applyNumberFormat="1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172" fontId="9" fillId="0" borderId="24" xfId="54" applyNumberFormat="1" applyFont="1" applyFill="1" applyBorder="1" applyAlignment="1">
      <alignment horizontal="center" vertical="center"/>
      <protection/>
    </xf>
    <xf numFmtId="172" fontId="9" fillId="0" borderId="25" xfId="54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9" fillId="0" borderId="0" xfId="56" applyFont="1" applyBorder="1" applyAlignment="1">
      <alignment horizontal="center" vertical="top"/>
      <protection/>
    </xf>
    <xf numFmtId="0" fontId="9" fillId="0" borderId="0" xfId="56" applyFont="1" applyBorder="1" applyAlignment="1">
      <alignment horizontal="left" vertical="top"/>
      <protection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173" fontId="14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173" fontId="14" fillId="0" borderId="34" xfId="0" applyNumberFormat="1" applyFont="1" applyBorder="1" applyAlignment="1">
      <alignment horizontal="center"/>
    </xf>
    <xf numFmtId="0" fontId="14" fillId="0" borderId="32" xfId="0" applyFont="1" applyBorder="1" applyAlignment="1">
      <alignment horizontal="left" wrapText="1"/>
    </xf>
    <xf numFmtId="0" fontId="14" fillId="0" borderId="35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173" fontId="14" fillId="0" borderId="3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55" applyNumberFormat="1" applyFont="1" applyFill="1" applyBorder="1" applyAlignment="1" applyProtection="1">
      <alignment vertical="top"/>
      <protection/>
    </xf>
    <xf numFmtId="0" fontId="15" fillId="0" borderId="0" xfId="55" applyNumberFormat="1" applyFont="1" applyFill="1" applyBorder="1" applyAlignment="1" applyProtection="1">
      <alignment vertical="top" wrapText="1"/>
      <protection/>
    </xf>
    <xf numFmtId="0" fontId="0" fillId="0" borderId="38" xfId="0" applyBorder="1" applyAlignment="1">
      <alignment/>
    </xf>
    <xf numFmtId="0" fontId="10" fillId="0" borderId="39" xfId="55" applyFont="1" applyBorder="1" applyAlignment="1">
      <alignment horizontal="center" vertical="center" wrapText="1"/>
      <protection/>
    </xf>
    <xf numFmtId="0" fontId="10" fillId="0" borderId="40" xfId="55" applyNumberFormat="1" applyFont="1" applyFill="1" applyBorder="1" applyAlignment="1" applyProtection="1">
      <alignment horizontal="center" vertical="center" wrapText="1"/>
      <protection/>
    </xf>
    <xf numFmtId="0" fontId="10" fillId="0" borderId="41" xfId="55" applyNumberFormat="1" applyFont="1" applyFill="1" applyBorder="1" applyAlignment="1" applyProtection="1">
      <alignment horizontal="center" vertical="center" wrapText="1"/>
      <protection/>
    </xf>
    <xf numFmtId="0" fontId="10" fillId="0" borderId="42" xfId="55" applyNumberFormat="1" applyFont="1" applyFill="1" applyBorder="1" applyAlignment="1" applyProtection="1">
      <alignment horizontal="center" vertical="center" wrapText="1"/>
      <protection/>
    </xf>
    <xf numFmtId="0" fontId="10" fillId="0" borderId="43" xfId="55" applyNumberFormat="1" applyFont="1" applyFill="1" applyBorder="1" applyAlignment="1" applyProtection="1">
      <alignment horizontal="center" vertical="center" wrapText="1"/>
      <protection/>
    </xf>
    <xf numFmtId="0" fontId="10" fillId="35" borderId="40" xfId="55" applyNumberFormat="1" applyFont="1" applyFill="1" applyBorder="1" applyAlignment="1" applyProtection="1">
      <alignment horizontal="center" vertical="center" wrapText="1"/>
      <protection/>
    </xf>
    <xf numFmtId="0" fontId="10" fillId="35" borderId="41" xfId="55" applyNumberFormat="1" applyFont="1" applyFill="1" applyBorder="1" applyAlignment="1" applyProtection="1">
      <alignment horizontal="center" vertical="center" wrapText="1"/>
      <protection/>
    </xf>
    <xf numFmtId="0" fontId="18" fillId="0" borderId="26" xfId="55" applyNumberFormat="1" applyFont="1" applyFill="1" applyBorder="1" applyAlignment="1" applyProtection="1">
      <alignment horizontal="center" vertical="top"/>
      <protection/>
    </xf>
    <xf numFmtId="0" fontId="19" fillId="0" borderId="26" xfId="55" applyNumberFormat="1" applyFont="1" applyFill="1" applyBorder="1" applyAlignment="1" applyProtection="1">
      <alignment horizontal="center" vertical="top" wrapText="1"/>
      <protection/>
    </xf>
    <xf numFmtId="0" fontId="19" fillId="0" borderId="44" xfId="55" applyNumberFormat="1" applyFont="1" applyFill="1" applyBorder="1" applyAlignment="1" applyProtection="1">
      <alignment horizontal="center" vertical="top" wrapText="1"/>
      <protection/>
    </xf>
    <xf numFmtId="0" fontId="18" fillId="0" borderId="44" xfId="55" applyFont="1" applyBorder="1" applyAlignment="1">
      <alignment horizontal="center"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"/>
      <protection/>
    </xf>
    <xf numFmtId="0" fontId="18" fillId="0" borderId="45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18" fillId="0" borderId="16" xfId="55" applyFont="1" applyBorder="1" applyAlignment="1">
      <alignment horizontal="center"/>
      <protection/>
    </xf>
    <xf numFmtId="0" fontId="18" fillId="0" borderId="38" xfId="55" applyFont="1" applyBorder="1" applyAlignment="1">
      <alignment horizontal="center"/>
      <protection/>
    </xf>
    <xf numFmtId="0" fontId="20" fillId="0" borderId="38" xfId="0" applyFont="1" applyBorder="1" applyAlignment="1">
      <alignment/>
    </xf>
    <xf numFmtId="0" fontId="15" fillId="0" borderId="46" xfId="55" applyNumberFormat="1" applyFont="1" applyFill="1" applyBorder="1" applyAlignment="1" applyProtection="1">
      <alignment horizontal="center" vertical="center"/>
      <protection/>
    </xf>
    <xf numFmtId="0" fontId="15" fillId="0" borderId="47" xfId="55" applyNumberFormat="1" applyFont="1" applyFill="1" applyBorder="1" applyAlignment="1" applyProtection="1">
      <alignment vertical="top"/>
      <protection/>
    </xf>
    <xf numFmtId="0" fontId="21" fillId="0" borderId="48" xfId="55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8" fillId="0" borderId="49" xfId="55" applyFont="1" applyBorder="1" applyAlignment="1">
      <alignment horizontal="center" vertical="center" wrapText="1"/>
      <protection/>
    </xf>
    <xf numFmtId="0" fontId="21" fillId="0" borderId="49" xfId="55" applyNumberFormat="1" applyFont="1" applyFill="1" applyBorder="1" applyAlignment="1" applyProtection="1">
      <alignment horizontal="center" vertical="center"/>
      <protection/>
    </xf>
    <xf numFmtId="0" fontId="17" fillId="0" borderId="49" xfId="55" applyFont="1" applyBorder="1" applyAlignment="1">
      <alignment horizontal="center" vertical="center" wrapText="1"/>
      <protection/>
    </xf>
    <xf numFmtId="0" fontId="15" fillId="0" borderId="49" xfId="55" applyNumberFormat="1" applyFont="1" applyFill="1" applyBorder="1" applyAlignment="1" applyProtection="1">
      <alignment horizontal="center" vertical="center"/>
      <protection/>
    </xf>
    <xf numFmtId="0" fontId="18" fillId="0" borderId="50" xfId="55" applyFont="1" applyBorder="1" applyAlignment="1">
      <alignment horizontal="center" vertical="center" wrapText="1"/>
      <protection/>
    </xf>
    <xf numFmtId="0" fontId="21" fillId="0" borderId="50" xfId="55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56" applyFont="1" applyAlignment="1">
      <alignment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55" applyNumberFormat="1" applyFont="1" applyFill="1" applyBorder="1" applyAlignment="1" applyProtection="1">
      <alignment horizontal="center" vertical="center"/>
      <protection/>
    </xf>
    <xf numFmtId="0" fontId="15" fillId="0" borderId="0" xfId="55" applyNumberFormat="1" applyFont="1" applyFill="1" applyBorder="1" applyAlignment="1" applyProtection="1">
      <alignment horizontal="center" vertical="center" wrapText="1"/>
      <protection/>
    </xf>
    <xf numFmtId="0" fontId="18" fillId="0" borderId="26" xfId="55" applyNumberFormat="1" applyFont="1" applyFill="1" applyBorder="1" applyAlignment="1" applyProtection="1">
      <alignment horizontal="center" vertical="center"/>
      <protection/>
    </xf>
    <xf numFmtId="0" fontId="18" fillId="0" borderId="26" xfId="55" applyNumberFormat="1" applyFont="1" applyFill="1" applyBorder="1" applyAlignment="1" applyProtection="1">
      <alignment horizontal="center" vertical="center" wrapText="1"/>
      <protection/>
    </xf>
    <xf numFmtId="0" fontId="18" fillId="0" borderId="44" xfId="55" applyNumberFormat="1" applyFont="1" applyFill="1" applyBorder="1" applyAlignment="1" applyProtection="1">
      <alignment horizontal="center" vertical="center" wrapText="1"/>
      <protection/>
    </xf>
    <xf numFmtId="0" fontId="18" fillId="0" borderId="44" xfId="55" applyFont="1" applyBorder="1" applyAlignment="1">
      <alignment horizontal="center" vertical="center"/>
      <protection/>
    </xf>
    <xf numFmtId="0" fontId="18" fillId="0" borderId="14" xfId="55" applyFont="1" applyBorder="1" applyAlignment="1">
      <alignment horizontal="center" vertical="center"/>
      <protection/>
    </xf>
    <xf numFmtId="0" fontId="18" fillId="0" borderId="15" xfId="55" applyFont="1" applyBorder="1" applyAlignment="1">
      <alignment horizontal="center" vertical="center"/>
      <protection/>
    </xf>
    <xf numFmtId="0" fontId="18" fillId="0" borderId="45" xfId="55" applyFont="1" applyBorder="1" applyAlignment="1">
      <alignment horizontal="center" vertical="center"/>
      <protection/>
    </xf>
    <xf numFmtId="0" fontId="18" fillId="0" borderId="17" xfId="55" applyFont="1" applyBorder="1" applyAlignment="1">
      <alignment horizontal="center" vertical="center"/>
      <protection/>
    </xf>
    <xf numFmtId="0" fontId="25" fillId="0" borderId="38" xfId="0" applyFont="1" applyBorder="1" applyAlignment="1">
      <alignment/>
    </xf>
    <xf numFmtId="0" fontId="18" fillId="0" borderId="33" xfId="55" applyFont="1" applyBorder="1" applyAlignment="1">
      <alignment horizontal="center" vertical="center" wrapText="1"/>
      <protection/>
    </xf>
    <xf numFmtId="173" fontId="18" fillId="0" borderId="51" xfId="55" applyNumberFormat="1" applyFont="1" applyBorder="1" applyAlignment="1">
      <alignment horizontal="center" vertical="center" wrapText="1"/>
      <protection/>
    </xf>
    <xf numFmtId="173" fontId="18" fillId="0" borderId="33" xfId="55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18" fillId="0" borderId="0" xfId="55" applyFont="1" applyBorder="1" applyAlignment="1">
      <alignment horizontal="center" vertical="center" wrapText="1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 applyAlignment="1">
      <alignment vertical="center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30" fillId="0" borderId="26" xfId="0" applyFont="1" applyBorder="1" applyAlignment="1">
      <alignment/>
    </xf>
    <xf numFmtId="174" fontId="29" fillId="0" borderId="27" xfId="0" applyNumberFormat="1" applyFont="1" applyBorder="1" applyAlignment="1">
      <alignment horizontal="center"/>
    </xf>
    <xf numFmtId="174" fontId="29" fillId="0" borderId="53" xfId="0" applyNumberFormat="1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174" fontId="29" fillId="0" borderId="57" xfId="0" applyNumberFormat="1" applyFont="1" applyBorder="1" applyAlignment="1">
      <alignment horizontal="center"/>
    </xf>
    <xf numFmtId="174" fontId="29" fillId="0" borderId="58" xfId="0" applyNumberFormat="1" applyFont="1" applyBorder="1" applyAlignment="1">
      <alignment horizontal="center"/>
    </xf>
    <xf numFmtId="174" fontId="29" fillId="0" borderId="59" xfId="0" applyNumberFormat="1" applyFont="1" applyBorder="1" applyAlignment="1">
      <alignment horizontal="center"/>
    </xf>
    <xf numFmtId="0" fontId="31" fillId="0" borderId="60" xfId="55" applyFont="1" applyBorder="1" applyAlignment="1">
      <alignment horizontal="center" vertical="center"/>
      <protection/>
    </xf>
    <xf numFmtId="0" fontId="10" fillId="0" borderId="60" xfId="55" applyFont="1" applyBorder="1" applyAlignment="1">
      <alignment horizontal="center" vertical="center" wrapText="1"/>
      <protection/>
    </xf>
    <xf numFmtId="0" fontId="22" fillId="0" borderId="61" xfId="55" applyFont="1" applyBorder="1" applyAlignment="1">
      <alignment horizontal="center" vertical="center"/>
      <protection/>
    </xf>
    <xf numFmtId="0" fontId="22" fillId="0" borderId="62" xfId="55" applyFont="1" applyBorder="1" applyAlignment="1">
      <alignment horizontal="center" vertical="center"/>
      <protection/>
    </xf>
    <xf numFmtId="0" fontId="22" fillId="0" borderId="63" xfId="55" applyFont="1" applyBorder="1" applyAlignment="1">
      <alignment horizontal="center" vertical="center"/>
      <protection/>
    </xf>
    <xf numFmtId="0" fontId="24" fillId="0" borderId="60" xfId="55" applyFont="1" applyBorder="1" applyAlignment="1">
      <alignment horizontal="center" vertical="center"/>
      <protection/>
    </xf>
    <xf numFmtId="0" fontId="22" fillId="36" borderId="61" xfId="55" applyFont="1" applyFill="1" applyBorder="1" applyAlignment="1">
      <alignment horizontal="center" vertical="center"/>
      <protection/>
    </xf>
    <xf numFmtId="0" fontId="22" fillId="36" borderId="62" xfId="55" applyFont="1" applyFill="1" applyBorder="1" applyAlignment="1">
      <alignment horizontal="center" vertical="center"/>
      <protection/>
    </xf>
    <xf numFmtId="2" fontId="24" fillId="0" borderId="60" xfId="55" applyNumberFormat="1" applyFont="1" applyBorder="1" applyAlignment="1">
      <alignment horizontal="center" vertical="center"/>
      <protection/>
    </xf>
    <xf numFmtId="0" fontId="22" fillId="0" borderId="64" xfId="55" applyFont="1" applyBorder="1" applyAlignment="1">
      <alignment horizontal="center" vertical="center"/>
      <protection/>
    </xf>
    <xf numFmtId="173" fontId="14" fillId="36" borderId="34" xfId="0" applyNumberFormat="1" applyFont="1" applyFill="1" applyBorder="1" applyAlignment="1">
      <alignment horizontal="center"/>
    </xf>
    <xf numFmtId="0" fontId="10" fillId="35" borderId="65" xfId="55" applyFont="1" applyFill="1" applyBorder="1" applyAlignment="1">
      <alignment horizontal="center" vertical="center" wrapText="1"/>
      <protection/>
    </xf>
    <xf numFmtId="0" fontId="18" fillId="0" borderId="66" xfId="55" applyFont="1" applyBorder="1" applyAlignment="1">
      <alignment horizontal="center"/>
      <protection/>
    </xf>
    <xf numFmtId="0" fontId="18" fillId="0" borderId="38" xfId="55" applyFont="1" applyBorder="1" applyAlignment="1">
      <alignment horizontal="center" vertical="center"/>
      <protection/>
    </xf>
    <xf numFmtId="0" fontId="10" fillId="35" borderId="67" xfId="55" applyNumberFormat="1" applyFont="1" applyFill="1" applyBorder="1" applyAlignment="1" applyProtection="1">
      <alignment horizontal="center" vertical="center" wrapText="1"/>
      <protection/>
    </xf>
    <xf numFmtId="0" fontId="18" fillId="0" borderId="68" xfId="55" applyFont="1" applyBorder="1" applyAlignment="1">
      <alignment horizontal="center"/>
      <protection/>
    </xf>
    <xf numFmtId="173" fontId="18" fillId="0" borderId="69" xfId="55" applyNumberFormat="1" applyFont="1" applyBorder="1" applyAlignment="1">
      <alignment horizontal="center" vertical="center" wrapText="1"/>
      <protection/>
    </xf>
    <xf numFmtId="0" fontId="18" fillId="0" borderId="66" xfId="55" applyFont="1" applyBorder="1" applyAlignment="1">
      <alignment horizontal="center" vertical="center"/>
      <protection/>
    </xf>
    <xf numFmtId="0" fontId="18" fillId="0" borderId="68" xfId="55" applyFont="1" applyBorder="1" applyAlignment="1">
      <alignment horizontal="center" vertical="center"/>
      <protection/>
    </xf>
    <xf numFmtId="173" fontId="18" fillId="0" borderId="70" xfId="55" applyNumberFormat="1" applyFont="1" applyFill="1" applyBorder="1" applyAlignment="1">
      <alignment horizontal="center" vertical="center" wrapText="1"/>
      <protection/>
    </xf>
    <xf numFmtId="173" fontId="18" fillId="0" borderId="71" xfId="55" applyNumberFormat="1" applyFont="1" applyFill="1" applyBorder="1" applyAlignment="1">
      <alignment horizontal="center" vertical="center" wrapText="1"/>
      <protection/>
    </xf>
    <xf numFmtId="173" fontId="18" fillId="0" borderId="72" xfId="55" applyNumberFormat="1" applyFont="1" applyFill="1" applyBorder="1" applyAlignment="1">
      <alignment horizontal="center" vertical="center" wrapText="1"/>
      <protection/>
    </xf>
    <xf numFmtId="173" fontId="18" fillId="0" borderId="73" xfId="55" applyNumberFormat="1" applyFont="1" applyFill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center" vertical="center"/>
      <protection/>
    </xf>
    <xf numFmtId="0" fontId="34" fillId="0" borderId="60" xfId="55" applyFont="1" applyBorder="1" applyAlignment="1">
      <alignment horizontal="center" vertical="center"/>
      <protection/>
    </xf>
    <xf numFmtId="0" fontId="33" fillId="0" borderId="60" xfId="55" applyFont="1" applyBorder="1" applyAlignment="1">
      <alignment horizontal="center" vertical="center"/>
      <protection/>
    </xf>
    <xf numFmtId="0" fontId="33" fillId="0" borderId="60" xfId="55" applyFont="1" applyBorder="1" applyAlignment="1">
      <alignment horizontal="left" vertical="center" wrapText="1"/>
      <protection/>
    </xf>
    <xf numFmtId="0" fontId="35" fillId="0" borderId="60" xfId="55" applyFont="1" applyBorder="1" applyAlignment="1">
      <alignment horizontal="center" vertical="center" wrapText="1"/>
      <protection/>
    </xf>
    <xf numFmtId="2" fontId="35" fillId="36" borderId="60" xfId="55" applyNumberFormat="1" applyFont="1" applyFill="1" applyBorder="1" applyAlignment="1">
      <alignment horizontal="center" vertical="center" wrapText="1"/>
      <protection/>
    </xf>
    <xf numFmtId="0" fontId="6" fillId="0" borderId="61" xfId="55" applyFont="1" applyBorder="1" applyAlignment="1">
      <alignment horizontal="center" vertical="center"/>
      <protection/>
    </xf>
    <xf numFmtId="0" fontId="6" fillId="0" borderId="61" xfId="55" applyFont="1" applyBorder="1" applyAlignment="1">
      <alignment horizontal="left" vertical="center" wrapText="1"/>
      <protection/>
    </xf>
    <xf numFmtId="0" fontId="6" fillId="0" borderId="62" xfId="55" applyFont="1" applyBorder="1" applyAlignment="1">
      <alignment horizontal="center" vertical="center"/>
      <protection/>
    </xf>
    <xf numFmtId="0" fontId="6" fillId="0" borderId="62" xfId="55" applyFont="1" applyBorder="1" applyAlignment="1">
      <alignment horizontal="left" vertical="center" wrapText="1"/>
      <protection/>
    </xf>
    <xf numFmtId="0" fontId="6" fillId="0" borderId="63" xfId="55" applyFont="1" applyBorder="1" applyAlignment="1">
      <alignment horizontal="center" vertical="center"/>
      <protection/>
    </xf>
    <xf numFmtId="0" fontId="6" fillId="0" borderId="63" xfId="55" applyFont="1" applyBorder="1" applyAlignment="1">
      <alignment horizontal="left" vertical="center" wrapText="1"/>
      <protection/>
    </xf>
    <xf numFmtId="0" fontId="33" fillId="0" borderId="60" xfId="55" applyFont="1" applyBorder="1" applyAlignment="1">
      <alignment horizontal="center" vertical="center"/>
      <protection/>
    </xf>
    <xf numFmtId="0" fontId="33" fillId="0" borderId="60" xfId="55" applyFont="1" applyBorder="1" applyAlignment="1">
      <alignment horizontal="left" vertical="center" wrapText="1"/>
      <protection/>
    </xf>
    <xf numFmtId="173" fontId="33" fillId="0" borderId="60" xfId="55" applyNumberFormat="1" applyFont="1" applyBorder="1" applyAlignment="1">
      <alignment horizontal="center" vertical="center"/>
      <protection/>
    </xf>
    <xf numFmtId="0" fontId="6" fillId="36" borderId="61" xfId="55" applyFont="1" applyFill="1" applyBorder="1" applyAlignment="1">
      <alignment horizontal="center" vertical="center"/>
      <protection/>
    </xf>
    <xf numFmtId="0" fontId="6" fillId="36" borderId="62" xfId="55" applyFont="1" applyFill="1" applyBorder="1" applyAlignment="1">
      <alignment horizontal="center" vertical="center"/>
      <protection/>
    </xf>
    <xf numFmtId="0" fontId="6" fillId="0" borderId="62" xfId="58" applyFont="1" applyBorder="1" applyAlignment="1">
      <alignment horizontal="left" vertical="center" wrapText="1"/>
      <protection/>
    </xf>
    <xf numFmtId="173" fontId="6" fillId="36" borderId="62" xfId="55" applyNumberFormat="1" applyFont="1" applyFill="1" applyBorder="1" applyAlignment="1">
      <alignment horizontal="center" vertical="center"/>
      <protection/>
    </xf>
    <xf numFmtId="0" fontId="6" fillId="36" borderId="63" xfId="55" applyFont="1" applyFill="1" applyBorder="1" applyAlignment="1">
      <alignment horizontal="center" vertical="center"/>
      <protection/>
    </xf>
    <xf numFmtId="173" fontId="6" fillId="0" borderId="63" xfId="55" applyNumberFormat="1" applyFont="1" applyBorder="1" applyAlignment="1">
      <alignment horizontal="center" vertical="center"/>
      <protection/>
    </xf>
    <xf numFmtId="2" fontId="33" fillId="0" borderId="60" xfId="55" applyNumberFormat="1" applyFont="1" applyBorder="1" applyAlignment="1">
      <alignment horizontal="center" vertical="center"/>
      <protection/>
    </xf>
    <xf numFmtId="173" fontId="6" fillId="0" borderId="61" xfId="55" applyNumberFormat="1" applyFont="1" applyBorder="1" applyAlignment="1">
      <alignment horizontal="center" vertical="center"/>
      <protection/>
    </xf>
    <xf numFmtId="16" fontId="6" fillId="0" borderId="61" xfId="55" applyNumberFormat="1" applyFont="1" applyBorder="1" applyAlignment="1">
      <alignment horizontal="center" vertical="center"/>
      <protection/>
    </xf>
    <xf numFmtId="0" fontId="6" fillId="0" borderId="64" xfId="55" applyFont="1" applyBorder="1" applyAlignment="1">
      <alignment horizontal="center" vertical="center"/>
      <protection/>
    </xf>
    <xf numFmtId="0" fontId="6" fillId="0" borderId="64" xfId="55" applyFont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15" fillId="0" borderId="26" xfId="55" applyFont="1" applyBorder="1" applyAlignment="1">
      <alignment horizontal="center" vertical="center" wrapText="1"/>
      <protection/>
    </xf>
    <xf numFmtId="0" fontId="15" fillId="0" borderId="44" xfId="55" applyFont="1" applyBorder="1" applyAlignment="1">
      <alignment horizontal="left" vertical="center" wrapText="1"/>
      <protection/>
    </xf>
    <xf numFmtId="173" fontId="15" fillId="0" borderId="14" xfId="55" applyNumberFormat="1" applyFont="1" applyFill="1" applyBorder="1" applyAlignment="1" applyProtection="1">
      <alignment horizontal="center" vertical="center"/>
      <protection/>
    </xf>
    <xf numFmtId="173" fontId="15" fillId="0" borderId="16" xfId="55" applyNumberFormat="1" applyFont="1" applyFill="1" applyBorder="1" applyAlignment="1" applyProtection="1">
      <alignment horizontal="center" vertical="center"/>
      <protection/>
    </xf>
    <xf numFmtId="173" fontId="15" fillId="0" borderId="66" xfId="55" applyNumberFormat="1" applyFont="1" applyFill="1" applyBorder="1" applyAlignment="1" applyProtection="1">
      <alignment horizontal="center" vertical="center"/>
      <protection/>
    </xf>
    <xf numFmtId="173" fontId="15" fillId="0" borderId="15" xfId="55" applyNumberFormat="1" applyFont="1" applyFill="1" applyBorder="1" applyAlignment="1" applyProtection="1">
      <alignment horizontal="center" vertical="center"/>
      <protection/>
    </xf>
    <xf numFmtId="173" fontId="15" fillId="0" borderId="74" xfId="55" applyNumberFormat="1" applyFont="1" applyFill="1" applyBorder="1" applyAlignment="1" applyProtection="1">
      <alignment horizontal="center" vertical="center"/>
      <protection/>
    </xf>
    <xf numFmtId="0" fontId="21" fillId="0" borderId="48" xfId="55" applyFont="1" applyBorder="1" applyAlignment="1">
      <alignment horizontal="center" vertical="center" wrapText="1"/>
      <protection/>
    </xf>
    <xf numFmtId="0" fontId="21" fillId="0" borderId="75" xfId="55" applyFont="1" applyBorder="1" applyAlignment="1">
      <alignment horizontal="left" vertical="center" wrapText="1"/>
      <protection/>
    </xf>
    <xf numFmtId="0" fontId="21" fillId="0" borderId="20" xfId="55" applyFont="1" applyBorder="1" applyAlignment="1">
      <alignment horizontal="center" vertical="center" wrapText="1"/>
      <protection/>
    </xf>
    <xf numFmtId="0" fontId="21" fillId="0" borderId="76" xfId="55" applyFont="1" applyBorder="1" applyAlignment="1">
      <alignment horizontal="center" vertical="center" wrapText="1"/>
      <protection/>
    </xf>
    <xf numFmtId="0" fontId="21" fillId="0" borderId="19" xfId="55" applyFont="1" applyBorder="1" applyAlignment="1">
      <alignment horizontal="center" vertical="center" wrapText="1"/>
      <protection/>
    </xf>
    <xf numFmtId="0" fontId="21" fillId="0" borderId="22" xfId="55" applyFont="1" applyBorder="1" applyAlignment="1">
      <alignment horizontal="center" vertical="center" wrapText="1"/>
      <protection/>
    </xf>
    <xf numFmtId="0" fontId="21" fillId="0" borderId="49" xfId="55" applyFont="1" applyBorder="1" applyAlignment="1">
      <alignment horizontal="center" vertical="center" wrapText="1"/>
      <protection/>
    </xf>
    <xf numFmtId="0" fontId="21" fillId="0" borderId="18" xfId="55" applyFont="1" applyBorder="1" applyAlignment="1">
      <alignment horizontal="center" vertical="center" wrapText="1"/>
      <protection/>
    </xf>
    <xf numFmtId="173" fontId="21" fillId="0" borderId="21" xfId="55" applyNumberFormat="1" applyFont="1" applyBorder="1" applyAlignment="1">
      <alignment horizontal="center" vertical="center" wrapText="1"/>
      <protection/>
    </xf>
    <xf numFmtId="173" fontId="21" fillId="0" borderId="18" xfId="55" applyNumberFormat="1" applyFont="1" applyBorder="1" applyAlignment="1">
      <alignment horizontal="center" vertical="center" wrapText="1"/>
      <protection/>
    </xf>
    <xf numFmtId="173" fontId="21" fillId="0" borderId="77" xfId="55" applyNumberFormat="1" applyFont="1" applyBorder="1" applyAlignment="1">
      <alignment horizontal="center" vertical="center" wrapText="1"/>
      <protection/>
    </xf>
    <xf numFmtId="173" fontId="21" fillId="0" borderId="19" xfId="55" applyNumberFormat="1" applyFont="1" applyBorder="1" applyAlignment="1">
      <alignment horizontal="center" vertical="center" wrapText="1"/>
      <protection/>
    </xf>
    <xf numFmtId="173" fontId="21" fillId="0" borderId="78" xfId="55" applyNumberFormat="1" applyFont="1" applyBorder="1" applyAlignment="1">
      <alignment horizontal="center" vertical="center" wrapText="1"/>
      <protection/>
    </xf>
    <xf numFmtId="0" fontId="21" fillId="0" borderId="79" xfId="55" applyFont="1" applyBorder="1" applyAlignment="1">
      <alignment horizontal="left" vertical="center" wrapText="1"/>
      <protection/>
    </xf>
    <xf numFmtId="173" fontId="21" fillId="0" borderId="77" xfId="55" applyNumberFormat="1" applyFont="1" applyFill="1" applyBorder="1" applyAlignment="1">
      <alignment horizontal="center" vertical="center" wrapText="1"/>
      <protection/>
    </xf>
    <xf numFmtId="0" fontId="15" fillId="0" borderId="49" xfId="55" applyFont="1" applyBorder="1" applyAlignment="1">
      <alignment horizontal="center" vertical="center" wrapText="1"/>
      <protection/>
    </xf>
    <xf numFmtId="0" fontId="15" fillId="0" borderId="79" xfId="55" applyFont="1" applyBorder="1" applyAlignment="1">
      <alignment horizontal="left" vertical="center" wrapText="1"/>
      <protection/>
    </xf>
    <xf numFmtId="2" fontId="21" fillId="0" borderId="21" xfId="55" applyNumberFormat="1" applyFont="1" applyBorder="1" applyAlignment="1">
      <alignment horizontal="center" vertical="center" wrapText="1"/>
      <protection/>
    </xf>
    <xf numFmtId="2" fontId="21" fillId="0" borderId="77" xfId="55" applyNumberFormat="1" applyFont="1" applyBorder="1" applyAlignment="1">
      <alignment horizontal="center" vertical="center" wrapText="1"/>
      <protection/>
    </xf>
    <xf numFmtId="0" fontId="15" fillId="0" borderId="20" xfId="55" applyFont="1" applyBorder="1" applyAlignment="1">
      <alignment horizontal="center" vertical="center" wrapText="1"/>
      <protection/>
    </xf>
    <xf numFmtId="0" fontId="15" fillId="0" borderId="76" xfId="55" applyFont="1" applyBorder="1" applyAlignment="1">
      <alignment horizontal="center" vertical="center" wrapText="1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2" xfId="55" applyFont="1" applyBorder="1" applyAlignment="1">
      <alignment horizontal="center" vertical="center" wrapText="1"/>
      <protection/>
    </xf>
    <xf numFmtId="0" fontId="15" fillId="0" borderId="18" xfId="55" applyFont="1" applyBorder="1" applyAlignment="1">
      <alignment horizontal="center" vertical="center" wrapText="1"/>
      <protection/>
    </xf>
    <xf numFmtId="173" fontId="15" fillId="0" borderId="21" xfId="55" applyNumberFormat="1" applyFont="1" applyBorder="1" applyAlignment="1">
      <alignment horizontal="center" vertical="center" wrapText="1"/>
      <protection/>
    </xf>
    <xf numFmtId="173" fontId="15" fillId="0" borderId="18" xfId="55" applyNumberFormat="1" applyFont="1" applyBorder="1" applyAlignment="1">
      <alignment horizontal="center" vertical="center" wrapText="1"/>
      <protection/>
    </xf>
    <xf numFmtId="173" fontId="15" fillId="0" borderId="19" xfId="55" applyNumberFormat="1" applyFont="1" applyBorder="1" applyAlignment="1">
      <alignment horizontal="center" vertical="center" wrapText="1"/>
      <protection/>
    </xf>
    <xf numFmtId="173" fontId="15" fillId="0" borderId="78" xfId="55" applyNumberFormat="1" applyFont="1" applyBorder="1" applyAlignment="1">
      <alignment horizontal="center" vertical="center" wrapText="1"/>
      <protection/>
    </xf>
    <xf numFmtId="173" fontId="15" fillId="0" borderId="77" xfId="55" applyNumberFormat="1" applyFont="1" applyBorder="1" applyAlignment="1">
      <alignment horizontal="center" vertical="center" wrapText="1"/>
      <protection/>
    </xf>
    <xf numFmtId="0" fontId="21" fillId="0" borderId="50" xfId="55" applyFont="1" applyBorder="1" applyAlignment="1">
      <alignment horizontal="center" vertical="center" wrapText="1"/>
      <protection/>
    </xf>
    <xf numFmtId="0" fontId="21" fillId="0" borderId="80" xfId="55" applyFont="1" applyBorder="1" applyAlignment="1">
      <alignment horizontal="left" vertical="center" wrapText="1"/>
      <protection/>
    </xf>
    <xf numFmtId="0" fontId="21" fillId="0" borderId="25" xfId="55" applyFont="1" applyBorder="1" applyAlignment="1">
      <alignment horizontal="center" vertical="center" wrapText="1"/>
      <protection/>
    </xf>
    <xf numFmtId="0" fontId="21" fillId="0" borderId="81" xfId="55" applyFont="1" applyBorder="1" applyAlignment="1">
      <alignment horizontal="center" vertical="center" wrapText="1"/>
      <protection/>
    </xf>
    <xf numFmtId="0" fontId="21" fillId="0" borderId="24" xfId="55" applyFont="1" applyBorder="1" applyAlignment="1">
      <alignment horizontal="center" vertical="center" wrapText="1"/>
      <protection/>
    </xf>
    <xf numFmtId="0" fontId="21" fillId="0" borderId="82" xfId="55" applyFont="1" applyBorder="1" applyAlignment="1">
      <alignment horizontal="center" vertical="center" wrapText="1"/>
      <protection/>
    </xf>
    <xf numFmtId="0" fontId="21" fillId="0" borderId="23" xfId="55" applyFont="1" applyBorder="1" applyAlignment="1">
      <alignment horizontal="center" vertical="center" wrapText="1"/>
      <protection/>
    </xf>
    <xf numFmtId="173" fontId="21" fillId="0" borderId="23" xfId="55" applyNumberFormat="1" applyFont="1" applyBorder="1" applyAlignment="1">
      <alignment horizontal="center" vertical="center" wrapText="1"/>
      <protection/>
    </xf>
    <xf numFmtId="173" fontId="21" fillId="0" borderId="83" xfId="55" applyNumberFormat="1" applyFont="1" applyBorder="1" applyAlignment="1">
      <alignment horizontal="center" vertical="center" wrapText="1"/>
      <protection/>
    </xf>
    <xf numFmtId="173" fontId="21" fillId="0" borderId="84" xfId="55" applyNumberFormat="1" applyFont="1" applyBorder="1" applyAlignment="1">
      <alignment horizontal="center" vertical="center" wrapText="1"/>
      <protection/>
    </xf>
    <xf numFmtId="173" fontId="21" fillId="0" borderId="85" xfId="55" applyNumberFormat="1" applyFont="1" applyBorder="1" applyAlignment="1">
      <alignment horizontal="center" vertical="center" wrapText="1"/>
      <protection/>
    </xf>
    <xf numFmtId="173" fontId="21" fillId="0" borderId="86" xfId="55" applyNumberFormat="1" applyFont="1" applyBorder="1" applyAlignment="1">
      <alignment horizontal="center" vertical="center" wrapText="1"/>
      <protection/>
    </xf>
    <xf numFmtId="0" fontId="36" fillId="0" borderId="39" xfId="55" applyFont="1" applyBorder="1" applyAlignment="1">
      <alignment horizontal="center" vertical="center" wrapText="1"/>
      <protection/>
    </xf>
    <xf numFmtId="0" fontId="36" fillId="0" borderId="40" xfId="55" applyNumberFormat="1" applyFont="1" applyFill="1" applyBorder="1" applyAlignment="1" applyProtection="1">
      <alignment horizontal="center" vertical="center" wrapText="1"/>
      <protection/>
    </xf>
    <xf numFmtId="0" fontId="36" fillId="0" borderId="41" xfId="55" applyNumberFormat="1" applyFont="1" applyFill="1" applyBorder="1" applyAlignment="1" applyProtection="1">
      <alignment horizontal="center" vertical="center" wrapText="1"/>
      <protection/>
    </xf>
    <xf numFmtId="0" fontId="36" fillId="0" borderId="42" xfId="55" applyNumberFormat="1" applyFont="1" applyFill="1" applyBorder="1" applyAlignment="1" applyProtection="1">
      <alignment horizontal="center" vertical="center" wrapText="1"/>
      <protection/>
    </xf>
    <xf numFmtId="0" fontId="36" fillId="0" borderId="87" xfId="55" applyFont="1" applyBorder="1" applyAlignment="1">
      <alignment horizontal="center" vertical="center" wrapText="1"/>
      <protection/>
    </xf>
    <xf numFmtId="0" fontId="36" fillId="0" borderId="67" xfId="55" applyNumberFormat="1" applyFont="1" applyFill="1" applyBorder="1" applyAlignment="1" applyProtection="1">
      <alignment horizontal="center" vertical="center" wrapText="1"/>
      <protection/>
    </xf>
    <xf numFmtId="0" fontId="17" fillId="0" borderId="48" xfId="55" applyFont="1" applyBorder="1" applyAlignment="1">
      <alignment horizontal="center" vertical="center" wrapText="1"/>
      <protection/>
    </xf>
    <xf numFmtId="0" fontId="17" fillId="0" borderId="48" xfId="55" applyFont="1" applyBorder="1" applyAlignment="1">
      <alignment horizontal="left" vertical="center" wrapText="1"/>
      <protection/>
    </xf>
    <xf numFmtId="0" fontId="17" fillId="0" borderId="29" xfId="55" applyFont="1" applyBorder="1" applyAlignment="1">
      <alignment horizontal="center" vertical="center" wrapText="1"/>
      <protection/>
    </xf>
    <xf numFmtId="0" fontId="17" fillId="0" borderId="33" xfId="55" applyFont="1" applyBorder="1" applyAlignment="1">
      <alignment horizontal="center" vertical="center" wrapText="1"/>
      <protection/>
    </xf>
    <xf numFmtId="173" fontId="17" fillId="0" borderId="88" xfId="55" applyNumberFormat="1" applyFont="1" applyBorder="1" applyAlignment="1">
      <alignment horizontal="center" vertical="center" wrapText="1"/>
      <protection/>
    </xf>
    <xf numFmtId="173" fontId="17" fillId="0" borderId="89" xfId="55" applyNumberFormat="1" applyFont="1" applyBorder="1" applyAlignment="1">
      <alignment horizontal="center" vertical="center" wrapText="1"/>
      <protection/>
    </xf>
    <xf numFmtId="173" fontId="17" fillId="0" borderId="30" xfId="55" applyNumberFormat="1" applyFont="1" applyFill="1" applyBorder="1" applyAlignment="1">
      <alignment horizontal="center" vertical="center" wrapText="1"/>
      <protection/>
    </xf>
    <xf numFmtId="173" fontId="17" fillId="0" borderId="90" xfId="55" applyNumberFormat="1" applyFont="1" applyFill="1" applyBorder="1" applyAlignment="1">
      <alignment horizontal="center" vertical="center" wrapText="1"/>
      <protection/>
    </xf>
    <xf numFmtId="0" fontId="18" fillId="0" borderId="49" xfId="55" applyFont="1" applyBorder="1" applyAlignment="1">
      <alignment horizontal="left" vertical="center" wrapText="1"/>
      <protection/>
    </xf>
    <xf numFmtId="0" fontId="17" fillId="0" borderId="32" xfId="55" applyFont="1" applyBorder="1" applyAlignment="1">
      <alignment horizontal="center" vertical="center" wrapText="1"/>
      <protection/>
    </xf>
    <xf numFmtId="0" fontId="17" fillId="0" borderId="49" xfId="55" applyFont="1" applyBorder="1" applyAlignment="1">
      <alignment horizontal="left" vertical="center" wrapText="1"/>
      <protection/>
    </xf>
    <xf numFmtId="0" fontId="18" fillId="0" borderId="32" xfId="55" applyFont="1" applyBorder="1" applyAlignment="1">
      <alignment horizontal="center" vertical="center" wrapText="1"/>
      <protection/>
    </xf>
    <xf numFmtId="173" fontId="17" fillId="0" borderId="51" xfId="55" applyNumberFormat="1" applyFont="1" applyBorder="1" applyAlignment="1">
      <alignment horizontal="center" vertical="center" wrapText="1"/>
      <protection/>
    </xf>
    <xf numFmtId="173" fontId="17" fillId="0" borderId="69" xfId="55" applyNumberFormat="1" applyFont="1" applyBorder="1" applyAlignment="1">
      <alignment horizontal="center" vertical="center" wrapText="1"/>
      <protection/>
    </xf>
    <xf numFmtId="173" fontId="17" fillId="0" borderId="33" xfId="55" applyNumberFormat="1" applyFont="1" applyFill="1" applyBorder="1" applyAlignment="1">
      <alignment horizontal="center" vertical="center" wrapText="1"/>
      <protection/>
    </xf>
    <xf numFmtId="173" fontId="17" fillId="0" borderId="72" xfId="55" applyNumberFormat="1" applyFont="1" applyFill="1" applyBorder="1" applyAlignment="1">
      <alignment horizontal="center" vertical="center" wrapText="1"/>
      <protection/>
    </xf>
    <xf numFmtId="173" fontId="17" fillId="0" borderId="71" xfId="55" applyNumberFormat="1" applyFont="1" applyFill="1" applyBorder="1" applyAlignment="1">
      <alignment horizontal="center" vertical="center" wrapText="1"/>
      <protection/>
    </xf>
    <xf numFmtId="0" fontId="18" fillId="0" borderId="50" xfId="55" applyFont="1" applyBorder="1" applyAlignment="1">
      <alignment horizontal="left" vertical="center" wrapText="1"/>
      <protection/>
    </xf>
    <xf numFmtId="0" fontId="17" fillId="0" borderId="35" xfId="55" applyFont="1" applyBorder="1" applyAlignment="1">
      <alignment horizontal="center" vertical="center" wrapText="1"/>
      <protection/>
    </xf>
    <xf numFmtId="173" fontId="18" fillId="0" borderId="52" xfId="55" applyNumberFormat="1" applyFont="1" applyBorder="1" applyAlignment="1">
      <alignment horizontal="center" vertical="center" wrapText="1"/>
      <protection/>
    </xf>
    <xf numFmtId="173" fontId="18" fillId="0" borderId="91" xfId="55" applyNumberFormat="1" applyFont="1" applyBorder="1" applyAlignment="1">
      <alignment horizontal="center" vertical="center" wrapText="1"/>
      <protection/>
    </xf>
    <xf numFmtId="173" fontId="18" fillId="0" borderId="92" xfId="55" applyNumberFormat="1" applyFont="1" applyFill="1" applyBorder="1" applyAlignment="1">
      <alignment horizontal="center" vertical="center" wrapText="1"/>
      <protection/>
    </xf>
    <xf numFmtId="173" fontId="18" fillId="0" borderId="93" xfId="55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0" xfId="55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/>
    </xf>
    <xf numFmtId="0" fontId="38" fillId="0" borderId="0" xfId="0" applyFont="1" applyAlignment="1">
      <alignment/>
    </xf>
    <xf numFmtId="173" fontId="21" fillId="36" borderId="94" xfId="55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0" fillId="0" borderId="94" xfId="54" applyFont="1" applyBorder="1" applyAlignment="1">
      <alignment horizontal="center" vertical="center" wrapText="1"/>
      <protection/>
    </xf>
    <xf numFmtId="0" fontId="9" fillId="0" borderId="24" xfId="54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9" fillId="0" borderId="0" xfId="56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left" vertical="top"/>
      <protection/>
    </xf>
    <xf numFmtId="0" fontId="12" fillId="0" borderId="0" xfId="0" applyFont="1" applyAlignment="1">
      <alignment horizontal="center"/>
    </xf>
    <xf numFmtId="0" fontId="9" fillId="0" borderId="0" xfId="56" applyFont="1" applyBorder="1" applyAlignment="1">
      <alignment horizontal="center" vertical="top"/>
      <protection/>
    </xf>
    <xf numFmtId="0" fontId="9" fillId="0" borderId="0" xfId="56" applyFont="1" applyBorder="1" applyAlignment="1">
      <alignment horizontal="right" vertical="top"/>
      <protection/>
    </xf>
    <xf numFmtId="0" fontId="16" fillId="0" borderId="0" xfId="56" applyFont="1" applyFill="1" applyBorder="1" applyAlignment="1">
      <alignment horizontal="center" wrapText="1"/>
      <protection/>
    </xf>
    <xf numFmtId="0" fontId="15" fillId="0" borderId="0" xfId="55" applyNumberFormat="1" applyFont="1" applyFill="1" applyBorder="1" applyAlignment="1" applyProtection="1">
      <alignment horizontal="right" vertical="top"/>
      <protection/>
    </xf>
    <xf numFmtId="0" fontId="17" fillId="0" borderId="101" xfId="55" applyNumberFormat="1" applyFont="1" applyFill="1" applyBorder="1" applyAlignment="1" applyProtection="1">
      <alignment horizontal="center" vertical="top"/>
      <protection/>
    </xf>
    <xf numFmtId="0" fontId="9" fillId="0" borderId="101" xfId="55" applyNumberFormat="1" applyFont="1" applyFill="1" applyBorder="1" applyAlignment="1" applyProtection="1">
      <alignment horizontal="center" vertical="center" wrapText="1"/>
      <protection/>
    </xf>
    <xf numFmtId="0" fontId="9" fillId="0" borderId="26" xfId="55" applyNumberFormat="1" applyFont="1" applyFill="1" applyBorder="1" applyAlignment="1" applyProtection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10" fillId="0" borderId="44" xfId="55" applyFont="1" applyBorder="1" applyAlignment="1">
      <alignment horizontal="center" vertical="center"/>
      <protection/>
    </xf>
    <xf numFmtId="0" fontId="10" fillId="35" borderId="26" xfId="55" applyFont="1" applyFill="1" applyBorder="1" applyAlignment="1">
      <alignment horizontal="center" vertical="center"/>
      <protection/>
    </xf>
    <xf numFmtId="0" fontId="10" fillId="37" borderId="102" xfId="55" applyFont="1" applyFill="1" applyBorder="1" applyAlignment="1">
      <alignment horizontal="center" vertical="center" wrapText="1"/>
      <protection/>
    </xf>
    <xf numFmtId="0" fontId="10" fillId="35" borderId="103" xfId="55" applyFont="1" applyFill="1" applyBorder="1" applyAlignment="1">
      <alignment horizontal="center" vertical="center"/>
      <protection/>
    </xf>
    <xf numFmtId="0" fontId="10" fillId="35" borderId="104" xfId="55" applyFont="1" applyFill="1" applyBorder="1" applyAlignment="1">
      <alignment horizontal="center" vertical="center"/>
      <protection/>
    </xf>
    <xf numFmtId="0" fontId="10" fillId="35" borderId="105" xfId="55" applyFont="1" applyFill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left" vertical="center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15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101" xfId="55" applyNumberFormat="1" applyFont="1" applyFill="1" applyBorder="1" applyAlignment="1" applyProtection="1">
      <alignment horizontal="center" vertical="center"/>
      <protection/>
    </xf>
    <xf numFmtId="0" fontId="36" fillId="0" borderId="26" xfId="55" applyNumberFormat="1" applyFont="1" applyFill="1" applyBorder="1" applyAlignment="1" applyProtection="1">
      <alignment horizontal="center" vertical="center" wrapText="1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6" fillId="0" borderId="26" xfId="55" applyFont="1" applyBorder="1" applyAlignment="1">
      <alignment horizontal="center" vertical="center" wrapText="1"/>
      <protection/>
    </xf>
    <xf numFmtId="0" fontId="36" fillId="0" borderId="26" xfId="55" applyFont="1" applyBorder="1" applyAlignment="1">
      <alignment horizontal="center" vertical="center"/>
      <protection/>
    </xf>
    <xf numFmtId="0" fontId="36" fillId="36" borderId="44" xfId="55" applyFont="1" applyFill="1" applyBorder="1" applyAlignment="1">
      <alignment horizontal="center" vertical="center" wrapText="1"/>
      <protection/>
    </xf>
    <xf numFmtId="0" fontId="36" fillId="0" borderId="103" xfId="55" applyFont="1" applyBorder="1" applyAlignment="1">
      <alignment horizontal="center" vertical="center"/>
      <protection/>
    </xf>
    <xf numFmtId="0" fontId="36" fillId="0" borderId="104" xfId="55" applyFont="1" applyBorder="1" applyAlignment="1">
      <alignment horizontal="center" vertical="center"/>
      <protection/>
    </xf>
    <xf numFmtId="0" fontId="36" fillId="0" borderId="105" xfId="55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0" fillId="0" borderId="98" xfId="0" applyNumberFormat="1" applyBorder="1" applyAlignment="1">
      <alignment wrapText="1"/>
    </xf>
    <xf numFmtId="0" fontId="0" fillId="0" borderId="98" xfId="0" applyBorder="1" applyAlignment="1">
      <alignment wrapText="1"/>
    </xf>
    <xf numFmtId="0" fontId="0" fillId="0" borderId="99" xfId="0" applyBorder="1" applyAlignment="1">
      <alignment wrapText="1"/>
    </xf>
    <xf numFmtId="0" fontId="0" fillId="0" borderId="100" xfId="0" applyBorder="1" applyAlignment="1">
      <alignment wrapText="1"/>
    </xf>
    <xf numFmtId="0" fontId="0" fillId="0" borderId="0" xfId="0" applyAlignment="1">
      <alignment wrapText="1"/>
    </xf>
    <xf numFmtId="0" fontId="33" fillId="0" borderId="107" xfId="55" applyFont="1" applyBorder="1" applyAlignment="1">
      <alignment horizontal="center" vertical="center" wrapText="1"/>
      <protection/>
    </xf>
    <xf numFmtId="0" fontId="33" fillId="0" borderId="108" xfId="55" applyFont="1" applyBorder="1" applyAlignment="1">
      <alignment horizontal="center" vertical="center" wrapText="1"/>
      <protection/>
    </xf>
    <xf numFmtId="0" fontId="33" fillId="0" borderId="109" xfId="55" applyFont="1" applyBorder="1" applyAlignment="1">
      <alignment horizontal="center" vertical="center" wrapText="1"/>
      <protection/>
    </xf>
    <xf numFmtId="0" fontId="33" fillId="0" borderId="64" xfId="55" applyFont="1" applyBorder="1" applyAlignment="1">
      <alignment horizontal="center" vertical="center" wrapText="1"/>
      <protection/>
    </xf>
    <xf numFmtId="0" fontId="24" fillId="0" borderId="109" xfId="55" applyFont="1" applyBorder="1" applyAlignment="1">
      <alignment horizontal="center" vertical="center" wrapText="1"/>
      <protection/>
    </xf>
    <xf numFmtId="0" fontId="24" fillId="0" borderId="64" xfId="55" applyFont="1" applyBorder="1" applyAlignment="1">
      <alignment horizontal="center" vertical="center" wrapText="1"/>
      <protection/>
    </xf>
    <xf numFmtId="0" fontId="33" fillId="0" borderId="0" xfId="55" applyFont="1" applyAlignment="1">
      <alignment horizontal="center" vertical="center" wrapText="1"/>
      <protection/>
    </xf>
    <xf numFmtId="0" fontId="9" fillId="0" borderId="110" xfId="55" applyFont="1" applyBorder="1" applyAlignment="1">
      <alignment horizontal="center" vertical="center"/>
      <protection/>
    </xf>
    <xf numFmtId="0" fontId="33" fillId="0" borderId="109" xfId="55" applyFont="1" applyBorder="1" applyAlignment="1">
      <alignment horizontal="center" wrapText="1"/>
      <protection/>
    </xf>
    <xf numFmtId="0" fontId="33" fillId="0" borderId="64" xfId="55" applyFont="1" applyBorder="1" applyAlignment="1">
      <alignment horizontal="center"/>
      <protection/>
    </xf>
    <xf numFmtId="0" fontId="33" fillId="0" borderId="109" xfId="55" applyFont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FORM3.1" xfId="54"/>
    <cellStyle name="Обычный_methodics230802-pril1-3" xfId="55"/>
    <cellStyle name="Обычный_Tarif_2002 год" xfId="56"/>
    <cellStyle name="Обычный_Лист1" xfId="57"/>
    <cellStyle name="Обычный_табл22-24 c 1 июня 2003(ВН)" xfId="58"/>
    <cellStyle name="Обычный_Форма 4 Станция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inaVP\&#1052;&#1086;&#1080;%20&#1076;&#1086;&#1082;&#1091;&#1084;&#1077;&#1085;&#1090;&#1099;\&#1044;&#1086;&#1082;&#1091;&#1084;&#1077;&#1085;&#1090;&#1099;%20&#1074;%20&#1059;&#1056;&#1058;\&#1052;&#1077;&#1090;&#1086;&#1076;&#1080;&#1095;&#1077;&#1089;&#1082;&#1080;&#1077;%20&#1091;&#1082;&#1072;&#1079;&#1072;&#1085;&#1080;&#1103;%20&#1059;&#1056;&#1058;%20&#1090;&#1072;&#1073;&#1083;&#1080;&#1094;&#1099;\&#1054;&#1090;&#1095;&#1105;&#1090;&#1085;&#1086;&#1089;&#1090;&#1100;%20&#1074;%20&#1059;&#1056;&#1058;\Documents%20and%20Settings\KasperovichN\&#1052;&#1086;&#1080;%20&#1076;&#1086;&#1082;&#1091;&#1084;&#1077;&#1085;&#1090;&#1099;\&#1061;&#1072;&#1082;&#1072;&#1089;\&#1058;&#1072;&#1088;&#1080;&#1092;\&#1055;&#1077;&#1088;&#1077;&#1076;&#1072;&#1095;&#1072;\&#1055;&#1077;&#1088;&#1077;&#1076;&#1072;&#1095;&#1072;%20&#1061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5пр"/>
      <sheetName val="15пер"/>
      <sheetName val="16"/>
      <sheetName val="16пр"/>
      <sheetName val="16пер"/>
      <sheetName val="17"/>
      <sheetName val="17пр"/>
      <sheetName val="17пер"/>
      <sheetName val="18"/>
      <sheetName val="18.1"/>
      <sheetName val="18.2"/>
      <sheetName val="20"/>
      <sheetName val="20.1"/>
      <sheetName val="20.3"/>
      <sheetName val="21"/>
      <sheetName val="21.1"/>
      <sheetName val="21.3"/>
      <sheetName val="22"/>
      <sheetName val="24"/>
      <sheetName val="Пр"/>
      <sheetName val="25"/>
      <sheetName val="27"/>
      <sheetName val="2.1"/>
      <sheetName val="2.2"/>
      <sheetName val="Итого"/>
    </sheetNames>
    <sheetDataSet>
      <sheetData sheetId="34">
        <row r="30">
          <cell r="B30">
            <v>287.46793859999997</v>
          </cell>
          <cell r="C30">
            <v>40.659584016</v>
          </cell>
          <cell r="D30">
            <v>292.36177923200006</v>
          </cell>
          <cell r="E30">
            <v>50.5436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17"/>
  <sheetViews>
    <sheetView zoomScale="95" zoomScaleNormal="95" zoomScalePageLayoutView="0" workbookViewId="0" topLeftCell="A1">
      <selection activeCell="A17" sqref="A17"/>
    </sheetView>
  </sheetViews>
  <sheetFormatPr defaultColWidth="9.140625" defaultRowHeight="15"/>
  <cols>
    <col min="1" max="1" width="6.8515625" style="0" customWidth="1"/>
    <col min="2" max="2" width="24.57421875" style="0" customWidth="1"/>
    <col min="3" max="3" width="13.140625" style="0" customWidth="1"/>
    <col min="4" max="4" width="17.28125" style="0" customWidth="1"/>
    <col min="5" max="5" width="17.8515625" style="0" customWidth="1"/>
  </cols>
  <sheetData>
    <row r="1" spans="1:4" ht="15">
      <c r="A1" s="1"/>
      <c r="B1" s="1"/>
      <c r="C1" s="1"/>
      <c r="D1" s="1"/>
    </row>
    <row r="2" spans="1:5" ht="13.5" customHeight="1">
      <c r="A2" s="269" t="s">
        <v>157</v>
      </c>
      <c r="B2" s="269"/>
      <c r="C2" s="269"/>
      <c r="D2" s="269"/>
      <c r="E2" s="269"/>
    </row>
    <row r="3" spans="1:5" ht="27" customHeight="1">
      <c r="A3" s="269"/>
      <c r="B3" s="269"/>
      <c r="C3" s="269"/>
      <c r="D3" s="269"/>
      <c r="E3" s="269"/>
    </row>
    <row r="4" spans="1:5" ht="27" customHeight="1">
      <c r="A4" s="270" t="s">
        <v>129</v>
      </c>
      <c r="B4" s="270"/>
      <c r="C4" s="270"/>
      <c r="D4" s="270"/>
      <c r="E4" s="270"/>
    </row>
    <row r="5" spans="1:4" ht="18.75" customHeight="1">
      <c r="A5" s="1"/>
      <c r="B5" s="1"/>
      <c r="C5" s="1"/>
      <c r="D5" s="1"/>
    </row>
    <row r="6" spans="1:5" ht="31.5" customHeight="1">
      <c r="A6" s="2" t="s">
        <v>0</v>
      </c>
      <c r="B6" s="3" t="s">
        <v>1</v>
      </c>
      <c r="C6" s="4" t="s">
        <v>2</v>
      </c>
      <c r="D6" s="5" t="s">
        <v>133</v>
      </c>
      <c r="E6" s="6" t="s">
        <v>134</v>
      </c>
    </row>
    <row r="7" spans="1:5" ht="15">
      <c r="A7" s="7">
        <v>1</v>
      </c>
      <c r="B7" s="8">
        <v>2</v>
      </c>
      <c r="C7" s="9">
        <v>3</v>
      </c>
      <c r="D7" s="8">
        <v>4</v>
      </c>
      <c r="E7" s="10">
        <v>5</v>
      </c>
    </row>
    <row r="8" spans="1:5" ht="35.25" customHeight="1">
      <c r="A8" s="271">
        <v>1</v>
      </c>
      <c r="B8" s="272" t="s">
        <v>3</v>
      </c>
      <c r="C8" s="11" t="s">
        <v>4</v>
      </c>
      <c r="D8" s="12">
        <f>'баланс по сетям'!N10</f>
        <v>43.683</v>
      </c>
      <c r="E8" s="13">
        <f>'баланс по сетям'!P10</f>
        <v>56.845</v>
      </c>
    </row>
    <row r="9" spans="1:5" ht="35.25" customHeight="1">
      <c r="A9" s="271"/>
      <c r="B9" s="272"/>
      <c r="C9" s="14" t="s">
        <v>5</v>
      </c>
      <c r="D9" s="15">
        <f>'Баланс по мощности'!N10</f>
        <v>8.769</v>
      </c>
      <c r="E9" s="16">
        <f>'Баланс по мощности'!P10</f>
        <v>16.041</v>
      </c>
    </row>
    <row r="10" spans="1:5" ht="35.25" customHeight="1">
      <c r="A10" s="273">
        <v>2</v>
      </c>
      <c r="B10" s="274" t="s">
        <v>6</v>
      </c>
      <c r="C10" s="14" t="s">
        <v>4</v>
      </c>
      <c r="D10" s="19">
        <f>'баланс по сетям'!N19</f>
        <v>1.23</v>
      </c>
      <c r="E10" s="20">
        <f>'баланс по сетям'!P19</f>
        <v>1.449</v>
      </c>
    </row>
    <row r="11" spans="1:5" ht="35.25" customHeight="1">
      <c r="A11" s="273"/>
      <c r="B11" s="274"/>
      <c r="C11" s="14" t="s">
        <v>5</v>
      </c>
      <c r="D11" s="19">
        <f>'Баланс по мощности'!N19</f>
        <v>0.142</v>
      </c>
      <c r="E11" s="20">
        <f>'Баланс по мощности'!P19</f>
        <v>0.409</v>
      </c>
    </row>
    <row r="12" spans="1:5" ht="23.25" customHeight="1">
      <c r="A12" s="17">
        <v>3</v>
      </c>
      <c r="B12" s="18" t="s">
        <v>7</v>
      </c>
      <c r="C12" s="21" t="s">
        <v>8</v>
      </c>
      <c r="D12" s="19">
        <f>D10/D8*100</f>
        <v>2.8157406771512945</v>
      </c>
      <c r="E12" s="22">
        <f>E10/E8*100</f>
        <v>2.5490368546046267</v>
      </c>
    </row>
    <row r="13" spans="1:5" ht="33.75" customHeight="1">
      <c r="A13" s="267">
        <v>4</v>
      </c>
      <c r="B13" s="268" t="s">
        <v>9</v>
      </c>
      <c r="C13" s="14" t="s">
        <v>4</v>
      </c>
      <c r="D13" s="23">
        <f>'баланс по сетям'!N22</f>
        <v>42.453</v>
      </c>
      <c r="E13" s="24">
        <f>'баланс по сетям'!P22</f>
        <v>55.396</v>
      </c>
    </row>
    <row r="14" spans="1:5" ht="34.5" customHeight="1">
      <c r="A14" s="267"/>
      <c r="B14" s="268"/>
      <c r="C14" s="25" t="s">
        <v>5</v>
      </c>
      <c r="D14" s="26">
        <f>'Баланс по мощности'!N22</f>
        <v>8.627</v>
      </c>
      <c r="E14" s="27">
        <f>'Баланс по мощности'!P22</f>
        <v>15.632</v>
      </c>
    </row>
    <row r="17" spans="1:5" ht="15.75">
      <c r="A17" s="257"/>
      <c r="E17" t="s">
        <v>140</v>
      </c>
    </row>
  </sheetData>
  <sheetProtection selectLockedCells="1" selectUnlockedCells="1"/>
  <mergeCells count="8">
    <mergeCell ref="A13:A14"/>
    <mergeCell ref="B13:B14"/>
    <mergeCell ref="A2:E3"/>
    <mergeCell ref="A4:E4"/>
    <mergeCell ref="A8:A9"/>
    <mergeCell ref="B8:B9"/>
    <mergeCell ref="A10:A11"/>
    <mergeCell ref="B10:B1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34"/>
  <sheetViews>
    <sheetView zoomScalePageLayoutView="0" workbookViewId="0" topLeftCell="A13">
      <selection activeCell="C34" sqref="C34"/>
    </sheetView>
  </sheetViews>
  <sheetFormatPr defaultColWidth="9.140625" defaultRowHeight="15"/>
  <cols>
    <col min="1" max="1" width="55.00390625" style="0" customWidth="1"/>
    <col min="2" max="2" width="12.140625" style="0" customWidth="1"/>
    <col min="3" max="3" width="21.28125" style="0" customWidth="1"/>
  </cols>
  <sheetData>
    <row r="1" ht="18.75">
      <c r="A1" s="28"/>
    </row>
    <row r="2" spans="1:3" ht="15.75">
      <c r="A2" s="276" t="s">
        <v>146</v>
      </c>
      <c r="B2" s="276"/>
      <c r="C2" s="276"/>
    </row>
    <row r="3" spans="1:3" ht="15.75">
      <c r="A3" s="277" t="s">
        <v>129</v>
      </c>
      <c r="B3" s="277"/>
      <c r="C3" s="277"/>
    </row>
    <row r="4" ht="15.75">
      <c r="A4" s="29"/>
    </row>
    <row r="5" spans="1:3" ht="15.75">
      <c r="A5" s="275" t="s">
        <v>10</v>
      </c>
      <c r="B5" s="275"/>
      <c r="C5" s="275"/>
    </row>
    <row r="6" spans="1:3" ht="15.75">
      <c r="A6" s="275" t="s">
        <v>11</v>
      </c>
      <c r="B6" s="275"/>
      <c r="C6" s="275"/>
    </row>
    <row r="7" spans="1:3" ht="15.75">
      <c r="A7" s="275" t="s">
        <v>12</v>
      </c>
      <c r="B7" s="275"/>
      <c r="C7" s="275"/>
    </row>
    <row r="8" spans="1:3" ht="15.75">
      <c r="A8" s="275" t="s">
        <v>13</v>
      </c>
      <c r="B8" s="275"/>
      <c r="C8" s="275"/>
    </row>
    <row r="9" spans="1:3" ht="15.75">
      <c r="A9" s="275" t="s">
        <v>14</v>
      </c>
      <c r="B9" s="275"/>
      <c r="C9" s="275"/>
    </row>
    <row r="10" ht="15.75">
      <c r="A10" s="29"/>
    </row>
    <row r="11" spans="1:3" ht="15.75">
      <c r="A11" s="275" t="s">
        <v>15</v>
      </c>
      <c r="B11" s="275"/>
      <c r="C11" s="275"/>
    </row>
    <row r="12" spans="1:2" ht="15.75">
      <c r="A12" s="275" t="s">
        <v>16</v>
      </c>
      <c r="B12" s="275"/>
    </row>
    <row r="13" ht="15.75">
      <c r="A13" s="30" t="s">
        <v>17</v>
      </c>
    </row>
    <row r="14" ht="15.75">
      <c r="A14" s="30"/>
    </row>
    <row r="15" ht="15.75">
      <c r="A15" s="30" t="s">
        <v>18</v>
      </c>
    </row>
    <row r="16" ht="15.75">
      <c r="A16" s="30" t="s">
        <v>135</v>
      </c>
    </row>
    <row r="17" ht="15.75">
      <c r="A17" s="30" t="s">
        <v>136</v>
      </c>
    </row>
    <row r="18" ht="15.75">
      <c r="A18" s="30" t="s">
        <v>137</v>
      </c>
    </row>
    <row r="19" ht="15.75">
      <c r="A19" s="30"/>
    </row>
    <row r="20" ht="15.75">
      <c r="A20" s="29"/>
    </row>
    <row r="21" spans="1:3" ht="37.5" customHeight="1">
      <c r="A21" s="31" t="s">
        <v>19</v>
      </c>
      <c r="B21" s="32" t="s">
        <v>20</v>
      </c>
      <c r="C21" s="33" t="s">
        <v>21</v>
      </c>
    </row>
    <row r="22" spans="1:3" ht="18" customHeight="1">
      <c r="A22" s="34">
        <v>1</v>
      </c>
      <c r="B22" s="35">
        <v>2</v>
      </c>
      <c r="C22" s="36">
        <v>3</v>
      </c>
    </row>
    <row r="23" spans="1:3" ht="16.5">
      <c r="A23" s="37" t="s">
        <v>22</v>
      </c>
      <c r="B23" s="38" t="s">
        <v>23</v>
      </c>
      <c r="C23" s="39">
        <v>100.921</v>
      </c>
    </row>
    <row r="24" spans="1:3" ht="16.5">
      <c r="A24" s="40" t="s">
        <v>24</v>
      </c>
      <c r="B24" s="41" t="s">
        <v>23</v>
      </c>
      <c r="C24" s="42">
        <v>29.194</v>
      </c>
    </row>
    <row r="25" spans="1:3" ht="16.5">
      <c r="A25" s="40" t="s">
        <v>25</v>
      </c>
      <c r="B25" s="41" t="s">
        <v>26</v>
      </c>
      <c r="C25" s="42">
        <v>4153</v>
      </c>
    </row>
    <row r="26" spans="1:3" ht="49.5">
      <c r="A26" s="43" t="s">
        <v>27</v>
      </c>
      <c r="B26" s="41" t="s">
        <v>26</v>
      </c>
      <c r="C26" s="42">
        <v>27</v>
      </c>
    </row>
    <row r="27" spans="1:3" ht="49.5">
      <c r="A27" s="43" t="s">
        <v>28</v>
      </c>
      <c r="B27" s="41" t="s">
        <v>26</v>
      </c>
      <c r="C27" s="42">
        <v>18</v>
      </c>
    </row>
    <row r="28" spans="1:3" ht="33">
      <c r="A28" s="43" t="s">
        <v>29</v>
      </c>
      <c r="B28" s="41" t="s">
        <v>26</v>
      </c>
      <c r="C28" s="42">
        <v>63</v>
      </c>
    </row>
    <row r="29" spans="1:3" ht="16.5">
      <c r="A29" s="43" t="s">
        <v>30</v>
      </c>
      <c r="B29" s="41" t="s">
        <v>26</v>
      </c>
      <c r="C29" s="136">
        <v>45</v>
      </c>
    </row>
    <row r="30" spans="1:3" ht="16.5">
      <c r="A30" s="44" t="s">
        <v>31</v>
      </c>
      <c r="B30" s="45" t="s">
        <v>26</v>
      </c>
      <c r="C30" s="46">
        <v>6</v>
      </c>
    </row>
    <row r="31" spans="1:3" ht="16.5">
      <c r="A31" s="47"/>
      <c r="B31" s="47"/>
      <c r="C31" s="47"/>
    </row>
    <row r="32" spans="1:3" ht="16.5">
      <c r="A32" s="47"/>
      <c r="B32" s="47"/>
      <c r="C32" s="47"/>
    </row>
    <row r="33" spans="1:3" ht="16.5">
      <c r="A33" s="47"/>
      <c r="B33" s="47"/>
      <c r="C33" s="47"/>
    </row>
    <row r="34" spans="1:3" ht="16.5">
      <c r="A34" s="256"/>
      <c r="B34" s="47"/>
      <c r="C34" s="47"/>
    </row>
  </sheetData>
  <sheetProtection selectLockedCells="1" selectUnlockedCells="1"/>
  <mergeCells count="9">
    <mergeCell ref="A9:C9"/>
    <mergeCell ref="A11:C11"/>
    <mergeCell ref="A12:B12"/>
    <mergeCell ref="A2:C2"/>
    <mergeCell ref="A3:C3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V45"/>
  <sheetViews>
    <sheetView zoomScalePageLayoutView="0" workbookViewId="0" topLeftCell="A16">
      <selection activeCell="Q30" sqref="Q30"/>
    </sheetView>
  </sheetViews>
  <sheetFormatPr defaultColWidth="9.00390625" defaultRowHeight="15"/>
  <cols>
    <col min="1" max="1" width="5.28125" style="0" customWidth="1"/>
    <col min="2" max="2" width="44.00390625" style="0" customWidth="1"/>
    <col min="3" max="3" width="11.28125" style="0" customWidth="1"/>
    <col min="4" max="13" width="0" style="0" hidden="1" customWidth="1"/>
    <col min="14" max="15" width="12.7109375" style="0" customWidth="1"/>
    <col min="16" max="20" width="8.421875" style="0" customWidth="1"/>
    <col min="21" max="30" width="8.28125" style="0" customWidth="1"/>
  </cols>
  <sheetData>
    <row r="1" spans="1:20" ht="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30" ht="2.2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</row>
    <row r="3" spans="1:20" ht="55.5" customHeight="1">
      <c r="A3" s="279" t="s">
        <v>143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1:20" ht="23.25" customHeight="1">
      <c r="A4" s="277" t="s">
        <v>129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30" ht="8.2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</row>
    <row r="6" spans="1:30" ht="16.5" customHeight="1" thickBot="1">
      <c r="A6" s="49"/>
      <c r="B6" s="50"/>
      <c r="C6" s="50"/>
      <c r="D6" s="49"/>
      <c r="E6" s="49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</row>
    <row r="7" spans="1:100" s="51" customFormat="1" ht="21.75" customHeight="1" thickBot="1">
      <c r="A7" s="281" t="s">
        <v>32</v>
      </c>
      <c r="B7" s="282" t="s">
        <v>1</v>
      </c>
      <c r="C7" s="283" t="s">
        <v>33</v>
      </c>
      <c r="D7" s="284" t="s">
        <v>34</v>
      </c>
      <c r="E7" s="284"/>
      <c r="F7" s="284"/>
      <c r="G7" s="284"/>
      <c r="H7" s="284"/>
      <c r="I7" s="285" t="s">
        <v>35</v>
      </c>
      <c r="J7" s="285"/>
      <c r="K7" s="285"/>
      <c r="L7" s="285"/>
      <c r="M7" s="285"/>
      <c r="N7" s="286" t="s">
        <v>126</v>
      </c>
      <c r="O7" s="287" t="s">
        <v>35</v>
      </c>
      <c r="P7" s="288" t="s">
        <v>127</v>
      </c>
      <c r="Q7" s="289"/>
      <c r="R7" s="289"/>
      <c r="S7" s="289"/>
      <c r="T7" s="290"/>
      <c r="U7" s="83"/>
      <c r="V7" s="83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22" ht="16.5" thickBot="1">
      <c r="A8" s="281"/>
      <c r="B8" s="282"/>
      <c r="C8" s="283"/>
      <c r="D8" s="52" t="s">
        <v>36</v>
      </c>
      <c r="E8" s="53" t="s">
        <v>37</v>
      </c>
      <c r="F8" s="54" t="s">
        <v>38</v>
      </c>
      <c r="G8" s="54" t="s">
        <v>39</v>
      </c>
      <c r="H8" s="55" t="s">
        <v>40</v>
      </c>
      <c r="I8" s="52" t="s">
        <v>36</v>
      </c>
      <c r="J8" s="53" t="s">
        <v>37</v>
      </c>
      <c r="K8" s="54" t="s">
        <v>38</v>
      </c>
      <c r="L8" s="54" t="s">
        <v>39</v>
      </c>
      <c r="M8" s="56" t="s">
        <v>40</v>
      </c>
      <c r="N8" s="286"/>
      <c r="O8" s="287"/>
      <c r="P8" s="137" t="s">
        <v>36</v>
      </c>
      <c r="Q8" s="57" t="s">
        <v>37</v>
      </c>
      <c r="R8" s="58" t="s">
        <v>38</v>
      </c>
      <c r="S8" s="58" t="s">
        <v>39</v>
      </c>
      <c r="T8" s="140" t="s">
        <v>40</v>
      </c>
      <c r="U8" s="83"/>
      <c r="V8" s="83"/>
    </row>
    <row r="9" spans="1:100" s="69" customFormat="1" ht="16.5" thickBot="1">
      <c r="A9" s="59">
        <v>1</v>
      </c>
      <c r="B9" s="60">
        <v>2</v>
      </c>
      <c r="C9" s="61">
        <v>3</v>
      </c>
      <c r="D9" s="62">
        <v>4</v>
      </c>
      <c r="E9" s="63">
        <v>5</v>
      </c>
      <c r="F9" s="64">
        <v>6</v>
      </c>
      <c r="G9" s="64">
        <v>7</v>
      </c>
      <c r="H9" s="65">
        <v>8</v>
      </c>
      <c r="I9" s="66">
        <v>9</v>
      </c>
      <c r="J9" s="63">
        <v>10</v>
      </c>
      <c r="K9" s="64">
        <v>11</v>
      </c>
      <c r="L9" s="64">
        <v>12</v>
      </c>
      <c r="M9" s="67">
        <v>13</v>
      </c>
      <c r="N9" s="64">
        <v>4</v>
      </c>
      <c r="O9" s="67">
        <v>5</v>
      </c>
      <c r="P9" s="138">
        <v>6</v>
      </c>
      <c r="Q9" s="68">
        <v>7</v>
      </c>
      <c r="R9" s="63">
        <v>8</v>
      </c>
      <c r="S9" s="66">
        <v>9</v>
      </c>
      <c r="T9" s="141">
        <v>10</v>
      </c>
      <c r="U9" s="83"/>
      <c r="V9" s="83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22" ht="24" customHeight="1" thickBot="1">
      <c r="A10" s="176" t="s">
        <v>41</v>
      </c>
      <c r="B10" s="177" t="s">
        <v>42</v>
      </c>
      <c r="C10" s="70" t="s">
        <v>43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178">
        <v>43.683</v>
      </c>
      <c r="O10" s="179">
        <v>57.269</v>
      </c>
      <c r="P10" s="180">
        <v>56.845</v>
      </c>
      <c r="Q10" s="178">
        <v>50.246</v>
      </c>
      <c r="R10" s="181"/>
      <c r="S10" s="181">
        <v>6.599</v>
      </c>
      <c r="T10" s="182"/>
      <c r="U10" s="83"/>
      <c r="V10" s="83"/>
    </row>
    <row r="11" spans="1:100" s="73" customFormat="1" ht="24" customHeight="1">
      <c r="A11" s="183" t="s">
        <v>44</v>
      </c>
      <c r="B11" s="184" t="s">
        <v>45</v>
      </c>
      <c r="C11" s="72" t="s">
        <v>43</v>
      </c>
      <c r="D11" s="185"/>
      <c r="E11" s="186"/>
      <c r="F11" s="187"/>
      <c r="G11" s="187"/>
      <c r="H11" s="188"/>
      <c r="I11" s="189"/>
      <c r="J11" s="186"/>
      <c r="K11" s="187"/>
      <c r="L11" s="187"/>
      <c r="M11" s="190"/>
      <c r="N11" s="191"/>
      <c r="O11" s="192"/>
      <c r="P11" s="193"/>
      <c r="Q11" s="191"/>
      <c r="R11" s="194"/>
      <c r="S11" s="194"/>
      <c r="T11" s="195"/>
      <c r="U11" s="83"/>
      <c r="V11" s="83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s="73" customFormat="1" ht="24" customHeight="1">
      <c r="A12" s="189"/>
      <c r="B12" s="196" t="s">
        <v>46</v>
      </c>
      <c r="C12" s="75" t="s">
        <v>43</v>
      </c>
      <c r="D12" s="185"/>
      <c r="E12" s="186"/>
      <c r="F12" s="187"/>
      <c r="G12" s="187"/>
      <c r="H12" s="188"/>
      <c r="I12" s="189"/>
      <c r="J12" s="186"/>
      <c r="K12" s="187"/>
      <c r="L12" s="187"/>
      <c r="M12" s="190"/>
      <c r="N12" s="191"/>
      <c r="O12" s="192"/>
      <c r="P12" s="193"/>
      <c r="Q12" s="191"/>
      <c r="R12" s="194"/>
      <c r="S12" s="194"/>
      <c r="T12" s="195"/>
      <c r="U12" s="83"/>
      <c r="V12" s="83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s="73" customFormat="1" ht="24" customHeight="1">
      <c r="A13" s="189"/>
      <c r="B13" s="196" t="s">
        <v>37</v>
      </c>
      <c r="C13" s="75" t="s">
        <v>43</v>
      </c>
      <c r="D13" s="185"/>
      <c r="E13" s="186"/>
      <c r="F13" s="187"/>
      <c r="G13" s="187"/>
      <c r="H13" s="188"/>
      <c r="I13" s="189"/>
      <c r="J13" s="186"/>
      <c r="K13" s="187"/>
      <c r="L13" s="187"/>
      <c r="M13" s="190"/>
      <c r="N13" s="191">
        <v>32.547</v>
      </c>
      <c r="O13" s="192">
        <v>42.651</v>
      </c>
      <c r="P13" s="197">
        <v>50.246</v>
      </c>
      <c r="Q13" s="191">
        <v>50.246</v>
      </c>
      <c r="R13" s="194"/>
      <c r="S13" s="194"/>
      <c r="T13" s="195"/>
      <c r="U13" s="83"/>
      <c r="V13" s="8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s="73" customFormat="1" ht="24" customHeight="1">
      <c r="A14" s="189"/>
      <c r="B14" s="196" t="s">
        <v>47</v>
      </c>
      <c r="C14" s="75" t="s">
        <v>43</v>
      </c>
      <c r="D14" s="185"/>
      <c r="E14" s="186"/>
      <c r="F14" s="187"/>
      <c r="G14" s="187"/>
      <c r="H14" s="188"/>
      <c r="I14" s="189"/>
      <c r="J14" s="186"/>
      <c r="K14" s="187"/>
      <c r="L14" s="187"/>
      <c r="M14" s="190"/>
      <c r="N14" s="191">
        <v>11.082</v>
      </c>
      <c r="O14" s="192">
        <v>14.498</v>
      </c>
      <c r="P14" s="193">
        <v>6.599</v>
      </c>
      <c r="Q14" s="191"/>
      <c r="R14" s="194"/>
      <c r="S14" s="194">
        <v>6.599</v>
      </c>
      <c r="T14" s="195"/>
      <c r="U14" s="83"/>
      <c r="V14" s="83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s="73" customFormat="1" ht="24" customHeight="1">
      <c r="A15" s="189"/>
      <c r="B15" s="196" t="s">
        <v>40</v>
      </c>
      <c r="C15" s="75" t="s">
        <v>43</v>
      </c>
      <c r="D15" s="185"/>
      <c r="E15" s="186"/>
      <c r="F15" s="187"/>
      <c r="G15" s="187"/>
      <c r="H15" s="188"/>
      <c r="I15" s="189"/>
      <c r="J15" s="186"/>
      <c r="K15" s="187"/>
      <c r="L15" s="187"/>
      <c r="M15" s="190"/>
      <c r="N15" s="191">
        <v>0.054</v>
      </c>
      <c r="O15" s="192">
        <v>0.12</v>
      </c>
      <c r="P15" s="193"/>
      <c r="Q15" s="191"/>
      <c r="R15" s="194"/>
      <c r="S15" s="194"/>
      <c r="T15" s="195"/>
      <c r="U15" s="83"/>
      <c r="V15" s="83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s="73" customFormat="1" ht="24" customHeight="1">
      <c r="A16" s="189" t="s">
        <v>48</v>
      </c>
      <c r="B16" s="196" t="s">
        <v>49</v>
      </c>
      <c r="C16" s="75" t="s">
        <v>43</v>
      </c>
      <c r="D16" s="185"/>
      <c r="E16" s="186"/>
      <c r="F16" s="187"/>
      <c r="G16" s="187"/>
      <c r="H16" s="188"/>
      <c r="I16" s="189"/>
      <c r="J16" s="186"/>
      <c r="K16" s="187"/>
      <c r="L16" s="187"/>
      <c r="M16" s="190"/>
      <c r="N16" s="191"/>
      <c r="O16" s="192"/>
      <c r="P16" s="193"/>
      <c r="Q16" s="191"/>
      <c r="R16" s="194"/>
      <c r="S16" s="194"/>
      <c r="T16" s="195"/>
      <c r="U16" s="83"/>
      <c r="V16" s="83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s="73" customFormat="1" ht="24" customHeight="1">
      <c r="A17" s="189" t="s">
        <v>50</v>
      </c>
      <c r="B17" s="196" t="s">
        <v>51</v>
      </c>
      <c r="C17" s="75" t="s">
        <v>43</v>
      </c>
      <c r="D17" s="185"/>
      <c r="E17" s="186"/>
      <c r="F17" s="187"/>
      <c r="G17" s="187"/>
      <c r="H17" s="188"/>
      <c r="I17" s="189"/>
      <c r="J17" s="186"/>
      <c r="K17" s="187"/>
      <c r="L17" s="187"/>
      <c r="M17" s="190"/>
      <c r="N17" s="191"/>
      <c r="O17" s="192"/>
      <c r="P17" s="193"/>
      <c r="Q17" s="191"/>
      <c r="R17" s="194"/>
      <c r="S17" s="194"/>
      <c r="T17" s="195"/>
      <c r="U17" s="83"/>
      <c r="V17" s="83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s="73" customFormat="1" ht="24" customHeight="1">
      <c r="A18" s="189" t="s">
        <v>52</v>
      </c>
      <c r="B18" s="196" t="s">
        <v>53</v>
      </c>
      <c r="C18" s="75" t="s">
        <v>43</v>
      </c>
      <c r="D18" s="185"/>
      <c r="E18" s="186"/>
      <c r="F18" s="187"/>
      <c r="G18" s="187"/>
      <c r="H18" s="188"/>
      <c r="I18" s="189"/>
      <c r="J18" s="186"/>
      <c r="K18" s="187"/>
      <c r="L18" s="187"/>
      <c r="M18" s="190"/>
      <c r="N18" s="191"/>
      <c r="O18" s="192"/>
      <c r="P18" s="193"/>
      <c r="Q18" s="191"/>
      <c r="R18" s="194"/>
      <c r="S18" s="194"/>
      <c r="T18" s="195"/>
      <c r="U18" s="83"/>
      <c r="V18" s="83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22" ht="24" customHeight="1">
      <c r="A19" s="198" t="s">
        <v>54</v>
      </c>
      <c r="B19" s="199" t="s">
        <v>55</v>
      </c>
      <c r="C19" s="77" t="s">
        <v>43</v>
      </c>
      <c r="D19" s="185"/>
      <c r="E19" s="186"/>
      <c r="F19" s="187"/>
      <c r="G19" s="187"/>
      <c r="H19" s="188"/>
      <c r="I19" s="189"/>
      <c r="J19" s="186"/>
      <c r="K19" s="187"/>
      <c r="L19" s="187"/>
      <c r="M19" s="190"/>
      <c r="N19" s="191">
        <v>1.23</v>
      </c>
      <c r="O19" s="192">
        <v>1.872</v>
      </c>
      <c r="P19" s="193">
        <v>1.449</v>
      </c>
      <c r="Q19" s="191">
        <v>1.449</v>
      </c>
      <c r="R19" s="194"/>
      <c r="S19" s="194"/>
      <c r="T19" s="195"/>
      <c r="U19" s="83"/>
      <c r="V19" s="83"/>
    </row>
    <row r="20" spans="1:100" s="73" customFormat="1" ht="24" customHeight="1">
      <c r="A20" s="189"/>
      <c r="B20" s="196" t="s">
        <v>56</v>
      </c>
      <c r="C20" s="75" t="s">
        <v>8</v>
      </c>
      <c r="D20" s="185"/>
      <c r="E20" s="186"/>
      <c r="F20" s="187"/>
      <c r="G20" s="187"/>
      <c r="H20" s="188"/>
      <c r="I20" s="189"/>
      <c r="J20" s="186"/>
      <c r="K20" s="187"/>
      <c r="L20" s="187"/>
      <c r="M20" s="190"/>
      <c r="N20" s="200">
        <v>2.82</v>
      </c>
      <c r="O20" s="192">
        <v>3.27</v>
      </c>
      <c r="P20" s="201">
        <v>2.55</v>
      </c>
      <c r="Q20" s="200">
        <v>2.88</v>
      </c>
      <c r="R20" s="194"/>
      <c r="S20" s="194"/>
      <c r="T20" s="195"/>
      <c r="U20" s="83"/>
      <c r="V20" s="83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22" ht="24" customHeight="1">
      <c r="A21" s="198" t="s">
        <v>57</v>
      </c>
      <c r="B21" s="199" t="s">
        <v>58</v>
      </c>
      <c r="C21" s="77" t="s">
        <v>43</v>
      </c>
      <c r="D21" s="202"/>
      <c r="E21" s="203"/>
      <c r="F21" s="204"/>
      <c r="G21" s="204"/>
      <c r="H21" s="205"/>
      <c r="I21" s="198"/>
      <c r="J21" s="203"/>
      <c r="K21" s="204"/>
      <c r="L21" s="204"/>
      <c r="M21" s="206"/>
      <c r="N21" s="207">
        <v>35.24</v>
      </c>
      <c r="O21" s="208">
        <v>45.745</v>
      </c>
      <c r="P21" s="193">
        <v>50.246</v>
      </c>
      <c r="Q21" s="207">
        <v>50.246</v>
      </c>
      <c r="R21" s="209"/>
      <c r="S21" s="209"/>
      <c r="T21" s="210"/>
      <c r="U21" s="83"/>
      <c r="V21" s="83"/>
    </row>
    <row r="22" spans="1:22" ht="24" customHeight="1">
      <c r="A22" s="198" t="s">
        <v>59</v>
      </c>
      <c r="B22" s="199" t="s">
        <v>60</v>
      </c>
      <c r="C22" s="77" t="s">
        <v>43</v>
      </c>
      <c r="D22" s="202"/>
      <c r="E22" s="203"/>
      <c r="F22" s="204"/>
      <c r="G22" s="204"/>
      <c r="H22" s="205"/>
      <c r="I22" s="198"/>
      <c r="J22" s="203"/>
      <c r="K22" s="204"/>
      <c r="L22" s="204"/>
      <c r="M22" s="206"/>
      <c r="N22" s="207">
        <v>42.453</v>
      </c>
      <c r="O22" s="208">
        <v>55.397</v>
      </c>
      <c r="P22" s="211">
        <v>55.396</v>
      </c>
      <c r="Q22" s="207">
        <v>48.797</v>
      </c>
      <c r="R22" s="209"/>
      <c r="S22" s="209">
        <v>6.599</v>
      </c>
      <c r="T22" s="210"/>
      <c r="U22" s="83"/>
      <c r="V22" s="83"/>
    </row>
    <row r="23" spans="1:100" s="73" customFormat="1" ht="24" customHeight="1">
      <c r="A23" s="189" t="s">
        <v>61</v>
      </c>
      <c r="B23" s="196" t="s">
        <v>62</v>
      </c>
      <c r="C23" s="75" t="s">
        <v>43</v>
      </c>
      <c r="D23" s="185"/>
      <c r="E23" s="186"/>
      <c r="F23" s="187"/>
      <c r="G23" s="187"/>
      <c r="H23" s="188"/>
      <c r="I23" s="189"/>
      <c r="J23" s="186"/>
      <c r="K23" s="187"/>
      <c r="L23" s="187"/>
      <c r="M23" s="190"/>
      <c r="N23" s="191"/>
      <c r="O23" s="192">
        <v>43.873</v>
      </c>
      <c r="P23" s="193">
        <v>48.797</v>
      </c>
      <c r="Q23" s="191">
        <v>48.797</v>
      </c>
      <c r="R23" s="194"/>
      <c r="S23" s="194"/>
      <c r="T23" s="195"/>
      <c r="U23" s="83"/>
      <c r="V23" s="8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s="73" customFormat="1" ht="24" customHeight="1">
      <c r="A24" s="189"/>
      <c r="B24" s="196" t="s">
        <v>63</v>
      </c>
      <c r="C24" s="75" t="s">
        <v>43</v>
      </c>
      <c r="D24" s="185"/>
      <c r="E24" s="186"/>
      <c r="F24" s="187"/>
      <c r="G24" s="187"/>
      <c r="H24" s="188"/>
      <c r="I24" s="189"/>
      <c r="J24" s="186"/>
      <c r="K24" s="187"/>
      <c r="L24" s="187"/>
      <c r="M24" s="190"/>
      <c r="N24" s="191"/>
      <c r="O24" s="192"/>
      <c r="P24" s="193"/>
      <c r="Q24" s="191"/>
      <c r="R24" s="194"/>
      <c r="S24" s="194"/>
      <c r="T24" s="195"/>
      <c r="U24" s="83"/>
      <c r="V24" s="83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s="73" customFormat="1" ht="24" customHeight="1">
      <c r="A25" s="189"/>
      <c r="B25" s="196" t="s">
        <v>64</v>
      </c>
      <c r="C25" s="75" t="s">
        <v>43</v>
      </c>
      <c r="D25" s="185"/>
      <c r="E25" s="186"/>
      <c r="F25" s="187"/>
      <c r="G25" s="187"/>
      <c r="H25" s="188"/>
      <c r="I25" s="189"/>
      <c r="J25" s="186"/>
      <c r="K25" s="187"/>
      <c r="L25" s="187"/>
      <c r="M25" s="190"/>
      <c r="N25" s="191"/>
      <c r="O25" s="192"/>
      <c r="P25" s="193"/>
      <c r="Q25" s="191"/>
      <c r="R25" s="194"/>
      <c r="S25" s="194"/>
      <c r="T25" s="195"/>
      <c r="U25" s="83"/>
      <c r="V25" s="83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s="73" customFormat="1" ht="24" customHeight="1">
      <c r="A26" s="189"/>
      <c r="B26" s="196" t="s">
        <v>65</v>
      </c>
      <c r="C26" s="75" t="s">
        <v>43</v>
      </c>
      <c r="D26" s="185"/>
      <c r="E26" s="186"/>
      <c r="F26" s="187"/>
      <c r="G26" s="187"/>
      <c r="H26" s="188"/>
      <c r="I26" s="189"/>
      <c r="J26" s="186"/>
      <c r="K26" s="187"/>
      <c r="L26" s="187"/>
      <c r="M26" s="190"/>
      <c r="N26" s="191"/>
      <c r="O26" s="192"/>
      <c r="P26" s="193"/>
      <c r="Q26" s="191"/>
      <c r="R26" s="194"/>
      <c r="S26" s="194"/>
      <c r="T26" s="195"/>
      <c r="U26" s="83"/>
      <c r="V26" s="83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100" s="73" customFormat="1" ht="24" customHeight="1">
      <c r="A27" s="189" t="s">
        <v>66</v>
      </c>
      <c r="B27" s="196" t="s">
        <v>67</v>
      </c>
      <c r="C27" s="75" t="s">
        <v>43</v>
      </c>
      <c r="D27" s="185"/>
      <c r="E27" s="186"/>
      <c r="F27" s="187"/>
      <c r="G27" s="187"/>
      <c r="H27" s="188"/>
      <c r="I27" s="189"/>
      <c r="J27" s="186"/>
      <c r="K27" s="187"/>
      <c r="L27" s="187"/>
      <c r="M27" s="190"/>
      <c r="N27" s="191">
        <v>4.011</v>
      </c>
      <c r="O27" s="192">
        <v>7.02</v>
      </c>
      <c r="P27" s="193">
        <v>2.215</v>
      </c>
      <c r="Q27" s="191"/>
      <c r="R27" s="194"/>
      <c r="S27" s="194">
        <v>2.215</v>
      </c>
      <c r="T27" s="195"/>
      <c r="U27" s="83"/>
      <c r="V27" s="83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100" s="73" customFormat="1" ht="24" customHeight="1" thickBot="1">
      <c r="A28" s="212" t="s">
        <v>68</v>
      </c>
      <c r="B28" s="213" t="s">
        <v>69</v>
      </c>
      <c r="C28" s="79" t="s">
        <v>43</v>
      </c>
      <c r="D28" s="214"/>
      <c r="E28" s="215"/>
      <c r="F28" s="216"/>
      <c r="G28" s="216"/>
      <c r="H28" s="217"/>
      <c r="I28" s="212"/>
      <c r="J28" s="215"/>
      <c r="K28" s="216"/>
      <c r="L28" s="216"/>
      <c r="M28" s="218"/>
      <c r="N28" s="258">
        <v>4.432</v>
      </c>
      <c r="O28" s="219">
        <v>4.504</v>
      </c>
      <c r="P28" s="220">
        <v>4.384</v>
      </c>
      <c r="Q28" s="221"/>
      <c r="R28" s="222"/>
      <c r="S28" s="222">
        <v>4.384</v>
      </c>
      <c r="T28" s="223"/>
      <c r="U28" s="83"/>
      <c r="V28" s="83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100" s="83" customFormat="1" ht="12.75" customHeight="1">
      <c r="A29" s="80"/>
      <c r="B29" s="80"/>
      <c r="C29" s="80"/>
      <c r="D29" s="81"/>
      <c r="E29" s="81"/>
      <c r="F29" s="81"/>
      <c r="G29" s="81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100" s="83" customFormat="1" ht="12.75" customHeight="1">
      <c r="A30" s="80"/>
      <c r="B30" s="80"/>
      <c r="C30" s="80"/>
      <c r="D30" s="81"/>
      <c r="E30" s="81"/>
      <c r="F30" s="81"/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0" s="83" customFormat="1" ht="12.75" customHeight="1">
      <c r="A31" s="80"/>
      <c r="B31" s="80"/>
      <c r="C31" s="80"/>
      <c r="D31" s="81"/>
      <c r="E31" s="81"/>
      <c r="F31" s="81"/>
      <c r="G31" s="81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s="83" customFormat="1" ht="69.75" customHeight="1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s="83" customFormat="1" ht="12.75" customHeight="1">
      <c r="A33" s="84"/>
      <c r="B33" s="84"/>
      <c r="C33" s="84"/>
      <c r="D33" s="84"/>
      <c r="E33" s="84"/>
      <c r="F33" s="84"/>
      <c r="G33" s="84"/>
      <c r="H33" s="84"/>
      <c r="I33" s="292" t="s">
        <v>70</v>
      </c>
      <c r="J33" s="292"/>
      <c r="K33" s="292"/>
      <c r="L33" s="292"/>
      <c r="M33" s="293"/>
      <c r="N33" s="293"/>
      <c r="O33" s="293"/>
      <c r="P33" s="293"/>
      <c r="Q33" s="293"/>
      <c r="R33" s="293"/>
      <c r="S33" s="293"/>
      <c r="T33" s="29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4:100" s="83" customFormat="1" ht="15.75">
      <c r="D34" s="85"/>
      <c r="E34" s="85"/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4:100" s="83" customFormat="1" ht="15.75">
      <c r="D35" s="85"/>
      <c r="E35" s="85"/>
      <c r="F35" s="85"/>
      <c r="G35" s="85"/>
      <c r="H35" s="8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4:100" s="83" customFormat="1" ht="15.75">
      <c r="D36" s="85"/>
      <c r="E36" s="85"/>
      <c r="F36" s="85"/>
      <c r="G36" s="85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4:100" s="83" customFormat="1" ht="15">
      <c r="D37" s="87"/>
      <c r="E37" s="87"/>
      <c r="F37" s="87"/>
      <c r="G37" s="87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4:100" s="83" customFormat="1" ht="15">
      <c r="D38" s="87"/>
      <c r="E38" s="87"/>
      <c r="F38" s="87"/>
      <c r="G38" s="87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4:100" s="83" customFormat="1" ht="15.75">
      <c r="D39" s="85"/>
      <c r="E39" s="85"/>
      <c r="F39" s="85"/>
      <c r="G39" s="85"/>
      <c r="H39" s="8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4:100" s="83" customFormat="1" ht="15.75">
      <c r="D40" s="85"/>
      <c r="E40" s="85"/>
      <c r="F40" s="85"/>
      <c r="G40" s="85"/>
      <c r="H40" s="85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4:100" s="83" customFormat="1" ht="15">
      <c r="D41" s="87"/>
      <c r="E41" s="87"/>
      <c r="F41" s="87"/>
      <c r="G41" s="87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4:100" s="83" customFormat="1" ht="15">
      <c r="D42" s="87"/>
      <c r="E42" s="87"/>
      <c r="F42" s="87"/>
      <c r="G42" s="87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4:100" s="83" customFormat="1" ht="15.75">
      <c r="D43" s="85"/>
      <c r="E43" s="85"/>
      <c r="F43" s="85"/>
      <c r="G43" s="85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4:100" s="83" customFormat="1" ht="15.75">
      <c r="D44" s="85"/>
      <c r="E44" s="85"/>
      <c r="F44" s="85"/>
      <c r="G44" s="85"/>
      <c r="H44" s="85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4:100" s="83" customFormat="1" ht="15.75">
      <c r="D45" s="89"/>
      <c r="E45" s="89"/>
      <c r="F45" s="89"/>
      <c r="G45" s="89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</sheetData>
  <sheetProtection selectLockedCells="1" selectUnlockedCells="1"/>
  <mergeCells count="16">
    <mergeCell ref="N7:N8"/>
    <mergeCell ref="O7:O8"/>
    <mergeCell ref="P7:T7"/>
    <mergeCell ref="A32:AD32"/>
    <mergeCell ref="I33:L33"/>
    <mergeCell ref="M33:T33"/>
    <mergeCell ref="A2:AD2"/>
    <mergeCell ref="A3:T3"/>
    <mergeCell ref="A4:T4"/>
    <mergeCell ref="A5:AD5"/>
    <mergeCell ref="F6:AD6"/>
    <mergeCell ref="A7:A8"/>
    <mergeCell ref="B7:B8"/>
    <mergeCell ref="C7:C8"/>
    <mergeCell ref="D7:H7"/>
    <mergeCell ref="I7:M7"/>
  </mergeCells>
  <printOptions/>
  <pageMargins left="1.36" right="0.7874015748031497" top="0.54" bottom="0.48" header="0.55" footer="0.7874015748031497"/>
  <pageSetup horizontalDpi="300" verticalDpi="300" orientation="landscape" paperSize="9" scale="7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I42"/>
  <sheetViews>
    <sheetView zoomScalePageLayoutView="0" workbookViewId="0" topLeftCell="A10">
      <selection activeCell="P27" sqref="P27:Q27"/>
    </sheetView>
  </sheetViews>
  <sheetFormatPr defaultColWidth="9.00390625" defaultRowHeight="15"/>
  <cols>
    <col min="1" max="1" width="8.00390625" style="0" customWidth="1"/>
    <col min="2" max="2" width="59.421875" style="0" customWidth="1"/>
    <col min="3" max="3" width="12.57421875" style="0" customWidth="1"/>
    <col min="4" max="13" width="0" style="0" hidden="1" customWidth="1"/>
    <col min="14" max="14" width="12.28125" style="0" customWidth="1"/>
    <col min="15" max="15" width="10.57421875" style="0" customWidth="1"/>
    <col min="16" max="16" width="9.421875" style="0" customWidth="1"/>
    <col min="17" max="29" width="8.28125" style="0" customWidth="1"/>
  </cols>
  <sheetData>
    <row r="1" spans="1:20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9" ht="18.7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</row>
    <row r="3" spans="1:20" ht="42.75" customHeight="1">
      <c r="A3" s="296" t="s">
        <v>144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</row>
    <row r="4" spans="1:20" ht="15.75" customHeight="1">
      <c r="A4" s="270" t="s">
        <v>129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5" spans="1:29" ht="18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</row>
    <row r="6" spans="1:29" ht="16.5" customHeight="1" thickBot="1">
      <c r="A6" s="92"/>
      <c r="B6" s="93"/>
      <c r="C6" s="93"/>
      <c r="D6" s="92"/>
      <c r="E6" s="92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</row>
    <row r="7" spans="1:20" ht="24" customHeight="1" thickBot="1">
      <c r="A7" s="298" t="s">
        <v>32</v>
      </c>
      <c r="B7" s="299" t="s">
        <v>1</v>
      </c>
      <c r="C7" s="299" t="s">
        <v>33</v>
      </c>
      <c r="D7" s="301" t="s">
        <v>34</v>
      </c>
      <c r="E7" s="301"/>
      <c r="F7" s="301"/>
      <c r="G7" s="301"/>
      <c r="H7" s="301"/>
      <c r="I7" s="302" t="s">
        <v>35</v>
      </c>
      <c r="J7" s="302"/>
      <c r="K7" s="302"/>
      <c r="L7" s="302"/>
      <c r="M7" s="302"/>
      <c r="N7" s="302" t="s">
        <v>128</v>
      </c>
      <c r="O7" s="303" t="s">
        <v>35</v>
      </c>
      <c r="P7" s="304" t="s">
        <v>127</v>
      </c>
      <c r="Q7" s="305"/>
      <c r="R7" s="305"/>
      <c r="S7" s="305"/>
      <c r="T7" s="306"/>
    </row>
    <row r="8" spans="1:20" ht="30.75" customHeight="1" thickBot="1">
      <c r="A8" s="298"/>
      <c r="B8" s="299"/>
      <c r="C8" s="299"/>
      <c r="D8" s="224" t="s">
        <v>36</v>
      </c>
      <c r="E8" s="225" t="s">
        <v>37</v>
      </c>
      <c r="F8" s="226" t="s">
        <v>38</v>
      </c>
      <c r="G8" s="226" t="s">
        <v>39</v>
      </c>
      <c r="H8" s="227" t="s">
        <v>40</v>
      </c>
      <c r="I8" s="224" t="s">
        <v>36</v>
      </c>
      <c r="J8" s="225" t="s">
        <v>37</v>
      </c>
      <c r="K8" s="226" t="s">
        <v>38</v>
      </c>
      <c r="L8" s="226" t="s">
        <v>39</v>
      </c>
      <c r="M8" s="227" t="s">
        <v>40</v>
      </c>
      <c r="N8" s="302"/>
      <c r="O8" s="303"/>
      <c r="P8" s="228" t="s">
        <v>36</v>
      </c>
      <c r="Q8" s="225" t="s">
        <v>37</v>
      </c>
      <c r="R8" s="226" t="s">
        <v>38</v>
      </c>
      <c r="S8" s="226" t="s">
        <v>39</v>
      </c>
      <c r="T8" s="229" t="s">
        <v>40</v>
      </c>
    </row>
    <row r="9" spans="1:113" s="102" customFormat="1" ht="14.25" customHeight="1" thickBot="1">
      <c r="A9" s="94">
        <v>1</v>
      </c>
      <c r="B9" s="95">
        <v>2</v>
      </c>
      <c r="C9" s="96">
        <v>3</v>
      </c>
      <c r="D9" s="97">
        <v>4</v>
      </c>
      <c r="E9" s="98">
        <v>5</v>
      </c>
      <c r="F9" s="99">
        <v>6</v>
      </c>
      <c r="G9" s="99">
        <v>7</v>
      </c>
      <c r="H9" s="100">
        <v>8</v>
      </c>
      <c r="I9" s="101">
        <v>9</v>
      </c>
      <c r="J9" s="98">
        <v>10</v>
      </c>
      <c r="K9" s="99">
        <v>11</v>
      </c>
      <c r="L9" s="99">
        <v>12</v>
      </c>
      <c r="M9" s="100">
        <v>13</v>
      </c>
      <c r="N9" s="101">
        <v>4</v>
      </c>
      <c r="O9" s="139">
        <v>5</v>
      </c>
      <c r="P9" s="143">
        <v>6</v>
      </c>
      <c r="Q9" s="101">
        <v>7</v>
      </c>
      <c r="R9" s="101">
        <v>8</v>
      </c>
      <c r="S9" s="101">
        <v>9</v>
      </c>
      <c r="T9" s="144">
        <v>10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1:20" ht="19.5" customHeight="1">
      <c r="A10" s="230" t="s">
        <v>41</v>
      </c>
      <c r="B10" s="231" t="s">
        <v>71</v>
      </c>
      <c r="C10" s="232" t="s">
        <v>5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>
        <v>8.769</v>
      </c>
      <c r="O10" s="235">
        <v>15.848</v>
      </c>
      <c r="P10" s="145">
        <v>16.041</v>
      </c>
      <c r="Q10" s="236">
        <v>15.06</v>
      </c>
      <c r="R10" s="236"/>
      <c r="S10" s="236">
        <v>0.981</v>
      </c>
      <c r="T10" s="237"/>
    </row>
    <row r="11" spans="1:113" s="73" customFormat="1" ht="19.5" customHeight="1">
      <c r="A11" s="74" t="s">
        <v>44</v>
      </c>
      <c r="B11" s="238" t="s">
        <v>45</v>
      </c>
      <c r="C11" s="239" t="s">
        <v>5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  <c r="O11" s="142"/>
      <c r="P11" s="146"/>
      <c r="Q11" s="105"/>
      <c r="R11" s="105"/>
      <c r="S11" s="105"/>
      <c r="T11" s="147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1:113" s="73" customFormat="1" ht="19.5" customHeight="1">
      <c r="A12" s="74"/>
      <c r="B12" s="238" t="s">
        <v>46</v>
      </c>
      <c r="C12" s="239" t="s">
        <v>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  <c r="O12" s="142"/>
      <c r="P12" s="146"/>
      <c r="Q12" s="105"/>
      <c r="R12" s="105"/>
      <c r="S12" s="105"/>
      <c r="T12" s="147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1:113" s="73" customFormat="1" ht="19.5" customHeight="1">
      <c r="A13" s="74"/>
      <c r="B13" s="238" t="s">
        <v>37</v>
      </c>
      <c r="C13" s="239" t="s">
        <v>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>
        <v>8.769</v>
      </c>
      <c r="O13" s="142">
        <v>12.249</v>
      </c>
      <c r="P13" s="146">
        <v>15.06</v>
      </c>
      <c r="Q13" s="105">
        <v>15.06</v>
      </c>
      <c r="R13" s="105"/>
      <c r="S13" s="105"/>
      <c r="T13" s="147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1:113" s="73" customFormat="1" ht="19.5" customHeight="1">
      <c r="A14" s="74"/>
      <c r="B14" s="238" t="s">
        <v>38</v>
      </c>
      <c r="C14" s="239" t="s">
        <v>5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O14" s="142">
        <v>3.556</v>
      </c>
      <c r="P14" s="146"/>
      <c r="Q14" s="105"/>
      <c r="R14" s="105"/>
      <c r="S14" s="105"/>
      <c r="T14" s="14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1:113" s="73" customFormat="1" ht="19.5" customHeight="1">
      <c r="A15" s="74"/>
      <c r="B15" s="238" t="s">
        <v>47</v>
      </c>
      <c r="C15" s="239" t="s">
        <v>5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42">
        <v>0.043</v>
      </c>
      <c r="P15" s="146">
        <v>0.981</v>
      </c>
      <c r="Q15" s="105"/>
      <c r="R15" s="105"/>
      <c r="S15" s="105">
        <v>0.981</v>
      </c>
      <c r="T15" s="147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1:113" s="73" customFormat="1" ht="19.5" customHeight="1">
      <c r="A16" s="74" t="s">
        <v>48</v>
      </c>
      <c r="B16" s="238" t="s">
        <v>72</v>
      </c>
      <c r="C16" s="239" t="s">
        <v>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142"/>
      <c r="P16" s="146"/>
      <c r="Q16" s="105"/>
      <c r="R16" s="105"/>
      <c r="S16" s="105"/>
      <c r="T16" s="147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1:113" s="73" customFormat="1" ht="19.5" customHeight="1">
      <c r="A17" s="74"/>
      <c r="B17" s="238" t="s">
        <v>73</v>
      </c>
      <c r="C17" s="239" t="s">
        <v>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42"/>
      <c r="P17" s="146"/>
      <c r="Q17" s="105"/>
      <c r="R17" s="105"/>
      <c r="S17" s="105"/>
      <c r="T17" s="14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73" customFormat="1" ht="19.5" customHeight="1">
      <c r="A18" s="74"/>
      <c r="B18" s="238" t="s">
        <v>74</v>
      </c>
      <c r="C18" s="239" t="s">
        <v>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42"/>
      <c r="P18" s="146"/>
      <c r="Q18" s="105"/>
      <c r="R18" s="105"/>
      <c r="S18" s="105"/>
      <c r="T18" s="147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20" ht="19.5" customHeight="1">
      <c r="A19" s="76" t="s">
        <v>54</v>
      </c>
      <c r="B19" s="240" t="s">
        <v>75</v>
      </c>
      <c r="C19" s="239" t="s">
        <v>5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>
        <v>0.142</v>
      </c>
      <c r="O19" s="142">
        <v>0.215</v>
      </c>
      <c r="P19" s="146">
        <v>0.409</v>
      </c>
      <c r="Q19" s="105">
        <v>0.409</v>
      </c>
      <c r="R19" s="105"/>
      <c r="S19" s="105"/>
      <c r="T19" s="147"/>
    </row>
    <row r="20" spans="1:113" s="73" customFormat="1" ht="19.5" customHeight="1">
      <c r="A20" s="74"/>
      <c r="B20" s="238" t="s">
        <v>76</v>
      </c>
      <c r="C20" s="241" t="s">
        <v>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>
        <v>1.62</v>
      </c>
      <c r="O20" s="142">
        <v>1.36</v>
      </c>
      <c r="P20" s="146">
        <v>2.55</v>
      </c>
      <c r="Q20" s="105">
        <v>2.72</v>
      </c>
      <c r="R20" s="105"/>
      <c r="S20" s="105"/>
      <c r="T20" s="147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1:20" ht="19.5" customHeight="1">
      <c r="A21" s="76" t="s">
        <v>57</v>
      </c>
      <c r="B21" s="240" t="s">
        <v>77</v>
      </c>
      <c r="C21" s="239" t="s">
        <v>5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42">
        <v>7.489</v>
      </c>
      <c r="O21" s="243">
        <v>13.75</v>
      </c>
      <c r="P21" s="146">
        <v>15.06</v>
      </c>
      <c r="Q21" s="244">
        <v>15.06</v>
      </c>
      <c r="R21" s="244"/>
      <c r="S21" s="244"/>
      <c r="T21" s="245"/>
    </row>
    <row r="22" spans="1:20" ht="19.5" customHeight="1">
      <c r="A22" s="76" t="s">
        <v>59</v>
      </c>
      <c r="B22" s="240" t="s">
        <v>78</v>
      </c>
      <c r="C22" s="239" t="s">
        <v>5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42">
        <v>8.627</v>
      </c>
      <c r="O22" s="243">
        <v>15.633</v>
      </c>
      <c r="P22" s="246">
        <v>15.632</v>
      </c>
      <c r="Q22" s="244">
        <v>14.651</v>
      </c>
      <c r="R22" s="244"/>
      <c r="S22" s="244">
        <v>0.981</v>
      </c>
      <c r="T22" s="245"/>
    </row>
    <row r="23" spans="1:113" s="73" customFormat="1" ht="60" customHeight="1">
      <c r="A23" s="74" t="s">
        <v>61</v>
      </c>
      <c r="B23" s="238" t="s">
        <v>145</v>
      </c>
      <c r="C23" s="239" t="s">
        <v>5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>
        <v>7.347</v>
      </c>
      <c r="O23" s="142">
        <v>13.535</v>
      </c>
      <c r="P23" s="146">
        <v>14.651</v>
      </c>
      <c r="Q23" s="105">
        <v>14.651</v>
      </c>
      <c r="R23" s="105"/>
      <c r="S23" s="105"/>
      <c r="T23" s="147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1:113" s="73" customFormat="1" ht="19.5" customHeight="1">
      <c r="A24" s="74" t="s">
        <v>66</v>
      </c>
      <c r="B24" s="238" t="s">
        <v>79</v>
      </c>
      <c r="C24" s="239" t="s">
        <v>5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>
        <v>0.791</v>
      </c>
      <c r="O24" s="142">
        <v>1.497</v>
      </c>
      <c r="P24" s="146">
        <v>0.479</v>
      </c>
      <c r="Q24" s="105"/>
      <c r="R24" s="105"/>
      <c r="S24" s="105">
        <v>0.479</v>
      </c>
      <c r="T24" s="14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1:113" s="73" customFormat="1" ht="19.5" customHeight="1" thickBot="1">
      <c r="A25" s="78" t="s">
        <v>68</v>
      </c>
      <c r="B25" s="247" t="s">
        <v>80</v>
      </c>
      <c r="C25" s="248" t="s">
        <v>5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249">
        <v>0.489</v>
      </c>
      <c r="O25" s="250">
        <v>0.601</v>
      </c>
      <c r="P25" s="148">
        <v>0.502</v>
      </c>
      <c r="Q25" s="251"/>
      <c r="R25" s="251"/>
      <c r="S25" s="251">
        <v>0.502</v>
      </c>
      <c r="T25" s="25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1:113" s="83" customFormat="1" ht="12.75" customHeight="1">
      <c r="A26" s="106"/>
      <c r="B26" s="106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1:113" s="83" customFormat="1" ht="12.75" customHeight="1">
      <c r="A27" s="106"/>
      <c r="B27" s="253"/>
      <c r="C27" s="254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300"/>
      <c r="Q27" s="300"/>
      <c r="R27" s="107"/>
      <c r="S27" s="107"/>
      <c r="T27" s="10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  <row r="28" spans="1:113" s="83" customFormat="1" ht="63" customHeight="1">
      <c r="A28" s="106"/>
      <c r="B28" s="106"/>
      <c r="C28" s="106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29" ht="24.75" customHeight="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</row>
    <row r="30" spans="1:20" ht="15">
      <c r="A30" s="108"/>
      <c r="B30" s="108"/>
      <c r="C30" s="108"/>
      <c r="D30" s="108"/>
      <c r="E30" s="108"/>
      <c r="F30" s="108"/>
      <c r="G30" s="108"/>
      <c r="H30" s="108"/>
      <c r="I30" s="294" t="s">
        <v>70</v>
      </c>
      <c r="J30" s="294"/>
      <c r="K30" s="294"/>
      <c r="L30" s="294"/>
      <c r="M30" s="109" t="s">
        <v>81</v>
      </c>
      <c r="N30" s="109"/>
      <c r="O30" s="109"/>
      <c r="P30" s="109"/>
      <c r="Q30" s="109"/>
      <c r="R30" s="109"/>
      <c r="S30" s="109"/>
      <c r="T30" s="109"/>
    </row>
    <row r="31" spans="4:20" ht="15.75">
      <c r="D31" s="85"/>
      <c r="E31" s="85"/>
      <c r="F31" s="85"/>
      <c r="G31" s="85"/>
      <c r="H31" s="85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4:20" ht="15.75">
      <c r="D32" s="85"/>
      <c r="E32" s="85"/>
      <c r="F32" s="85"/>
      <c r="G32" s="85"/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4:20" ht="15.75">
      <c r="D33" s="85"/>
      <c r="E33" s="85"/>
      <c r="F33" s="85"/>
      <c r="G33" s="85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4:20" ht="15">
      <c r="D34" s="87"/>
      <c r="E34" s="87"/>
      <c r="F34" s="87"/>
      <c r="G34" s="87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4:20" ht="15">
      <c r="D35" s="87"/>
      <c r="E35" s="87"/>
      <c r="F35" s="87"/>
      <c r="G35" s="87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4:20" ht="15.75">
      <c r="D36" s="85"/>
      <c r="E36" s="85"/>
      <c r="F36" s="85"/>
      <c r="G36" s="85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4:20" ht="15.75">
      <c r="D37" s="85"/>
      <c r="E37" s="85"/>
      <c r="F37" s="85"/>
      <c r="G37" s="85"/>
      <c r="H37" s="85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4:20" ht="15">
      <c r="D38" s="87"/>
      <c r="E38" s="87"/>
      <c r="F38" s="87"/>
      <c r="G38" s="87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4:20" ht="15">
      <c r="D39" s="87"/>
      <c r="E39" s="87"/>
      <c r="F39" s="87"/>
      <c r="G39" s="87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4:20" ht="15.75">
      <c r="D40" s="85"/>
      <c r="E40" s="85"/>
      <c r="F40" s="85"/>
      <c r="G40" s="85"/>
      <c r="H40" s="85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4:20" ht="15.75">
      <c r="D41" s="85"/>
      <c r="E41" s="85"/>
      <c r="F41" s="85"/>
      <c r="G41" s="85"/>
      <c r="H41" s="85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4:20" ht="15.75">
      <c r="D42" s="89"/>
      <c r="E42" s="89"/>
      <c r="F42" s="89"/>
      <c r="G42" s="89"/>
      <c r="H42" s="8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</sheetData>
  <sheetProtection selectLockedCells="1" selectUnlockedCells="1"/>
  <mergeCells count="16">
    <mergeCell ref="D7:H7"/>
    <mergeCell ref="I7:M7"/>
    <mergeCell ref="N7:N8"/>
    <mergeCell ref="O7:O8"/>
    <mergeCell ref="P7:T7"/>
    <mergeCell ref="A29:AC29"/>
    <mergeCell ref="I30:L30"/>
    <mergeCell ref="A2:AC2"/>
    <mergeCell ref="A3:T3"/>
    <mergeCell ref="A4:T4"/>
    <mergeCell ref="A5:AC5"/>
    <mergeCell ref="F6:AC6"/>
    <mergeCell ref="A7:A8"/>
    <mergeCell ref="B7:B8"/>
    <mergeCell ref="C7:C8"/>
    <mergeCell ref="P27:Q27"/>
  </mergeCells>
  <printOptions/>
  <pageMargins left="1.18" right="0.7874015748031497" top="1.062992125984252" bottom="1.062992125984252" header="0.7874015748031497" footer="0.7874015748031497"/>
  <pageSetup horizontalDpi="300" verticalDpi="300" orientation="landscape" paperSize="9" scale="7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H15"/>
  <sheetViews>
    <sheetView zoomScalePageLayoutView="0" workbookViewId="0" topLeftCell="A1">
      <selection activeCell="J23" sqref="J23"/>
    </sheetView>
  </sheetViews>
  <sheetFormatPr defaultColWidth="9.140625" defaultRowHeight="15"/>
  <sheetData>
    <row r="2" spans="1:8" ht="53.25" customHeight="1">
      <c r="A2" s="308" t="s">
        <v>147</v>
      </c>
      <c r="B2" s="308"/>
      <c r="C2" s="308"/>
      <c r="D2" s="308"/>
      <c r="E2" s="308"/>
      <c r="F2" s="308"/>
      <c r="G2" s="308"/>
      <c r="H2" s="308"/>
    </row>
    <row r="3" spans="1:8" ht="19.5" customHeight="1">
      <c r="A3" s="270" t="s">
        <v>129</v>
      </c>
      <c r="B3" s="270"/>
      <c r="C3" s="270"/>
      <c r="D3" s="270"/>
      <c r="E3" s="270"/>
      <c r="F3" s="270"/>
      <c r="G3" s="270"/>
      <c r="H3" s="270"/>
    </row>
    <row r="4" spans="1:8" ht="15.75">
      <c r="A4" s="149"/>
      <c r="B4" s="149"/>
      <c r="C4" s="149"/>
      <c r="D4" s="149"/>
      <c r="E4" s="149"/>
      <c r="F4" s="149"/>
      <c r="G4" s="149"/>
      <c r="H4" s="149"/>
    </row>
    <row r="5" spans="1:8" ht="15.75">
      <c r="A5" s="149"/>
      <c r="B5" s="149"/>
      <c r="C5" s="149"/>
      <c r="D5" s="149"/>
      <c r="E5" s="149"/>
      <c r="F5" s="149"/>
      <c r="G5" s="149"/>
      <c r="H5" s="149"/>
    </row>
    <row r="7" spans="1:8" ht="18.75">
      <c r="A7" s="309" t="s">
        <v>82</v>
      </c>
      <c r="B7" s="309"/>
      <c r="C7" s="309"/>
      <c r="D7" s="309"/>
      <c r="E7" s="309"/>
      <c r="F7" s="309"/>
      <c r="G7" s="309"/>
      <c r="H7" s="309"/>
    </row>
    <row r="14" spans="1:8" ht="15.75">
      <c r="A14" s="257"/>
      <c r="B14" s="257"/>
      <c r="C14" s="257"/>
      <c r="D14" s="257"/>
      <c r="E14" s="257"/>
      <c r="F14" s="257"/>
      <c r="G14" s="257"/>
      <c r="H14" s="257"/>
    </row>
    <row r="15" spans="1:8" ht="15.75">
      <c r="A15" s="257"/>
      <c r="B15" s="257"/>
      <c r="C15" s="257"/>
      <c r="D15" s="257"/>
      <c r="E15" s="257"/>
      <c r="F15" s="257"/>
      <c r="G15" s="257"/>
      <c r="H15" s="257"/>
    </row>
  </sheetData>
  <sheetProtection selectLockedCells="1" selectUnlockedCells="1"/>
  <mergeCells count="3">
    <mergeCell ref="A2:H2"/>
    <mergeCell ref="A3:H3"/>
    <mergeCell ref="A7:H7"/>
  </mergeCells>
  <printOptions/>
  <pageMargins left="1.19" right="0.7" top="0.75" bottom="0.75" header="0.44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J1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1.00390625" style="0" customWidth="1"/>
    <col min="2" max="2" width="12.7109375" style="0" customWidth="1"/>
    <col min="3" max="3" width="10.57421875" style="0" customWidth="1"/>
    <col min="4" max="4" width="16.7109375" style="0" customWidth="1"/>
    <col min="5" max="5" width="11.7109375" style="0" customWidth="1"/>
    <col min="6" max="6" width="9.7109375" style="0" customWidth="1"/>
    <col min="7" max="7" width="16.00390625" style="0" customWidth="1"/>
  </cols>
  <sheetData>
    <row r="2" spans="1:7" ht="36.75" customHeight="1">
      <c r="A2" s="308" t="s">
        <v>142</v>
      </c>
      <c r="B2" s="308"/>
      <c r="C2" s="308"/>
      <c r="D2" s="308"/>
      <c r="E2" s="308"/>
      <c r="F2" s="308"/>
      <c r="G2" s="308"/>
    </row>
    <row r="3" spans="1:7" ht="15.75">
      <c r="A3" s="270" t="s">
        <v>129</v>
      </c>
      <c r="B3" s="270"/>
      <c r="C3" s="270"/>
      <c r="D3" s="270"/>
      <c r="E3" s="270"/>
      <c r="F3" s="270"/>
      <c r="G3" s="270"/>
    </row>
    <row r="5" spans="1:7" ht="19.5">
      <c r="A5" s="310"/>
      <c r="B5" s="310"/>
      <c r="C5" s="310"/>
      <c r="D5" s="310"/>
      <c r="E5" s="310"/>
      <c r="F5" s="310"/>
      <c r="G5" s="310"/>
    </row>
    <row r="6" spans="1:7" ht="15.75">
      <c r="A6" s="311" t="s">
        <v>83</v>
      </c>
      <c r="B6" s="312" t="s">
        <v>84</v>
      </c>
      <c r="C6" s="312"/>
      <c r="D6" s="312"/>
      <c r="E6" s="313" t="s">
        <v>85</v>
      </c>
      <c r="F6" s="313"/>
      <c r="G6" s="313"/>
    </row>
    <row r="7" spans="1:7" ht="42" customHeight="1">
      <c r="A7" s="311"/>
      <c r="B7" s="314" t="s">
        <v>86</v>
      </c>
      <c r="C7" s="314"/>
      <c r="D7" s="315" t="s">
        <v>87</v>
      </c>
      <c r="E7" s="316" t="s">
        <v>88</v>
      </c>
      <c r="F7" s="316"/>
      <c r="G7" s="317" t="s">
        <v>87</v>
      </c>
    </row>
    <row r="8" spans="1:10" ht="90">
      <c r="A8" s="311"/>
      <c r="B8" s="110" t="s">
        <v>89</v>
      </c>
      <c r="C8" s="110" t="s">
        <v>90</v>
      </c>
      <c r="D8" s="315"/>
      <c r="E8" s="111" t="s">
        <v>89</v>
      </c>
      <c r="F8" s="110" t="s">
        <v>90</v>
      </c>
      <c r="G8" s="317"/>
      <c r="J8" t="s">
        <v>141</v>
      </c>
    </row>
    <row r="9" spans="1:7" ht="15.75" thickBot="1">
      <c r="A9" s="311"/>
      <c r="B9" s="112" t="s">
        <v>91</v>
      </c>
      <c r="C9" s="112" t="s">
        <v>92</v>
      </c>
      <c r="D9" s="112" t="s">
        <v>92</v>
      </c>
      <c r="E9" s="113" t="s">
        <v>91</v>
      </c>
      <c r="F9" s="112" t="s">
        <v>92</v>
      </c>
      <c r="G9" s="114" t="s">
        <v>92</v>
      </c>
    </row>
    <row r="10" spans="1:7" ht="15.75" thickBot="1">
      <c r="A10" s="115">
        <v>1</v>
      </c>
      <c r="B10" s="116">
        <v>2</v>
      </c>
      <c r="C10" s="116">
        <v>3</v>
      </c>
      <c r="D10" s="116">
        <v>4</v>
      </c>
      <c r="E10" s="120">
        <v>5</v>
      </c>
      <c r="F10" s="121">
        <v>6</v>
      </c>
      <c r="G10" s="122">
        <v>7</v>
      </c>
    </row>
    <row r="11" spans="1:7" ht="27.75" customHeight="1" thickBot="1">
      <c r="A11" s="117" t="s">
        <v>138</v>
      </c>
      <c r="B11" s="118">
        <v>5.31479</v>
      </c>
      <c r="C11" s="118">
        <v>0.00636</v>
      </c>
      <c r="D11" s="119">
        <v>0.02586</v>
      </c>
      <c r="E11" s="123">
        <v>5.31479</v>
      </c>
      <c r="F11" s="124">
        <v>0.00636</v>
      </c>
      <c r="G11" s="125">
        <v>0.02586</v>
      </c>
    </row>
  </sheetData>
  <sheetProtection selectLockedCells="1" selectUnlockedCells="1"/>
  <mergeCells count="10">
    <mergeCell ref="A2:G2"/>
    <mergeCell ref="A3:G3"/>
    <mergeCell ref="A5:G5"/>
    <mergeCell ref="A6:A9"/>
    <mergeCell ref="B6:D6"/>
    <mergeCell ref="E6:G6"/>
    <mergeCell ref="B7:C7"/>
    <mergeCell ref="D7:D8"/>
    <mergeCell ref="E7:F7"/>
    <mergeCell ref="G7:G8"/>
  </mergeCells>
  <printOptions/>
  <pageMargins left="1.26" right="0.7086614173228347" top="0.77" bottom="0.7480314960629921" header="0.55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J12"/>
  <sheetViews>
    <sheetView zoomScalePageLayoutView="0" workbookViewId="0" topLeftCell="A1">
      <selection activeCell="H15" sqref="H15"/>
    </sheetView>
  </sheetViews>
  <sheetFormatPr defaultColWidth="9.140625" defaultRowHeight="15"/>
  <sheetData>
    <row r="2" spans="1:8" ht="15">
      <c r="A2" s="259" t="s">
        <v>148</v>
      </c>
      <c r="B2" s="259"/>
      <c r="C2" s="259"/>
      <c r="D2" s="259"/>
      <c r="E2" s="259"/>
      <c r="F2" s="259"/>
      <c r="G2" s="259"/>
      <c r="H2" s="259"/>
    </row>
    <row r="4" spans="1:10" ht="27" customHeight="1">
      <c r="A4" s="264" t="s">
        <v>149</v>
      </c>
      <c r="B4" s="318" t="s">
        <v>150</v>
      </c>
      <c r="C4" s="319"/>
      <c r="D4" s="319"/>
      <c r="E4" s="319"/>
      <c r="F4" s="319"/>
      <c r="G4" s="319"/>
      <c r="H4" s="319"/>
      <c r="I4" s="264" t="s">
        <v>151</v>
      </c>
      <c r="J4" s="264"/>
    </row>
    <row r="5" spans="1:10" ht="1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26.25" customHeight="1">
      <c r="A6" s="265" t="s">
        <v>152</v>
      </c>
      <c r="B6" s="320" t="s">
        <v>153</v>
      </c>
      <c r="C6" s="320"/>
      <c r="D6" s="320"/>
      <c r="E6" s="320"/>
      <c r="F6" s="320"/>
      <c r="G6" s="320"/>
      <c r="H6" s="320"/>
      <c r="I6" s="265" t="s">
        <v>151</v>
      </c>
      <c r="J6" s="265"/>
    </row>
    <row r="7" spans="1:10" ht="15">
      <c r="A7" s="261"/>
      <c r="B7" s="262"/>
      <c r="C7" s="262"/>
      <c r="D7" s="262"/>
      <c r="E7" s="262"/>
      <c r="F7" s="262"/>
      <c r="G7" s="262"/>
      <c r="H7" s="262"/>
      <c r="I7" s="262"/>
      <c r="J7" s="263"/>
    </row>
    <row r="8" spans="1:10" ht="45.75" customHeight="1">
      <c r="A8" s="266" t="s">
        <v>152</v>
      </c>
      <c r="B8" s="321" t="s">
        <v>154</v>
      </c>
      <c r="C8" s="321"/>
      <c r="D8" s="321"/>
      <c r="E8" s="321"/>
      <c r="F8" s="321"/>
      <c r="G8" s="321"/>
      <c r="H8" s="321"/>
      <c r="I8" s="266" t="s">
        <v>156</v>
      </c>
      <c r="J8" s="266"/>
    </row>
    <row r="9" spans="1:10" ht="15">
      <c r="A9" s="261"/>
      <c r="B9" s="262"/>
      <c r="C9" s="262"/>
      <c r="D9" s="262"/>
      <c r="E9" s="262"/>
      <c r="F9" s="262"/>
      <c r="G9" s="262"/>
      <c r="H9" s="262"/>
      <c r="I9" s="262"/>
      <c r="J9" s="263"/>
    </row>
    <row r="10" spans="1:10" ht="28.5" customHeight="1">
      <c r="A10" s="266" t="s">
        <v>152</v>
      </c>
      <c r="B10" s="321" t="s">
        <v>155</v>
      </c>
      <c r="C10" s="321"/>
      <c r="D10" s="321"/>
      <c r="E10" s="321"/>
      <c r="F10" s="321"/>
      <c r="G10" s="321"/>
      <c r="H10" s="321"/>
      <c r="I10" s="266" t="s">
        <v>156</v>
      </c>
      <c r="J10" s="266"/>
    </row>
    <row r="11" spans="1:10" ht="15">
      <c r="A11" s="261"/>
      <c r="B11" s="262"/>
      <c r="C11" s="262"/>
      <c r="D11" s="262"/>
      <c r="E11" s="262"/>
      <c r="F11" s="262"/>
      <c r="G11" s="262"/>
      <c r="H11" s="262"/>
      <c r="I11" s="262"/>
      <c r="J11" s="263"/>
    </row>
    <row r="12" spans="1:9" ht="14.25" customHeight="1">
      <c r="A12" s="260"/>
      <c r="B12" s="322"/>
      <c r="C12" s="322"/>
      <c r="D12" s="322"/>
      <c r="E12" s="322"/>
      <c r="F12" s="322"/>
      <c r="G12" s="322"/>
      <c r="H12" s="322"/>
      <c r="I12" s="260"/>
    </row>
  </sheetData>
  <sheetProtection/>
  <mergeCells count="5">
    <mergeCell ref="B4:H4"/>
    <mergeCell ref="B6:H6"/>
    <mergeCell ref="B8:H8"/>
    <mergeCell ref="B10:H10"/>
    <mergeCell ref="B12:H12"/>
  </mergeCells>
  <printOptions/>
  <pageMargins left="0.7" right="0.34" top="0.75" bottom="0.75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tabSelected="1" zoomScalePageLayoutView="0" workbookViewId="0" topLeftCell="A16">
      <selection activeCell="F43" sqref="F43"/>
    </sheetView>
  </sheetViews>
  <sheetFormatPr defaultColWidth="9.140625" defaultRowHeight="15"/>
  <cols>
    <col min="2" max="2" width="25.00390625" style="0" customWidth="1"/>
    <col min="3" max="3" width="14.421875" style="0" customWidth="1"/>
    <col min="5" max="5" width="16.28125" style="0" customWidth="1"/>
    <col min="6" max="6" width="18.140625" style="0" customWidth="1"/>
    <col min="7" max="8" width="0" style="0" hidden="1" customWidth="1"/>
  </cols>
  <sheetData>
    <row r="1" spans="1:8" ht="15">
      <c r="A1" s="329" t="s">
        <v>139</v>
      </c>
      <c r="B1" s="329"/>
      <c r="C1" s="329"/>
      <c r="D1" s="329"/>
      <c r="E1" s="329"/>
      <c r="F1" s="329"/>
      <c r="G1" s="329"/>
      <c r="H1" s="329"/>
    </row>
    <row r="2" spans="1:8" ht="16.5" thickBot="1">
      <c r="A2" s="330" t="s">
        <v>130</v>
      </c>
      <c r="B2" s="330"/>
      <c r="C2" s="330"/>
      <c r="D2" s="330"/>
      <c r="E2" s="330"/>
      <c r="F2" s="330"/>
      <c r="G2" s="330"/>
      <c r="H2" s="330"/>
    </row>
    <row r="3" spans="1:8" ht="15">
      <c r="A3" s="331" t="s">
        <v>93</v>
      </c>
      <c r="B3" s="333"/>
      <c r="C3" s="325" t="s">
        <v>2</v>
      </c>
      <c r="D3" s="323" t="s">
        <v>132</v>
      </c>
      <c r="E3" s="323" t="s">
        <v>35</v>
      </c>
      <c r="F3" s="325" t="s">
        <v>131</v>
      </c>
      <c r="G3" s="327"/>
      <c r="H3" s="327"/>
    </row>
    <row r="4" spans="1:8" ht="15.75" thickBot="1">
      <c r="A4" s="332"/>
      <c r="B4" s="332"/>
      <c r="C4" s="326"/>
      <c r="D4" s="324"/>
      <c r="E4" s="324"/>
      <c r="F4" s="326"/>
      <c r="G4" s="328"/>
      <c r="H4" s="328"/>
    </row>
    <row r="5" spans="1:8" ht="15" customHeight="1" thickBot="1">
      <c r="A5" s="150">
        <v>1</v>
      </c>
      <c r="B5" s="150">
        <v>2</v>
      </c>
      <c r="C5" s="150">
        <f>+B5+1</f>
        <v>3</v>
      </c>
      <c r="D5" s="150">
        <v>4</v>
      </c>
      <c r="E5" s="150">
        <v>5</v>
      </c>
      <c r="F5" s="150">
        <v>6</v>
      </c>
      <c r="G5" s="126"/>
      <c r="H5" s="126"/>
    </row>
    <row r="6" spans="1:8" ht="15.75" customHeight="1" thickBot="1">
      <c r="A6" s="151" t="s">
        <v>41</v>
      </c>
      <c r="B6" s="152" t="s">
        <v>125</v>
      </c>
      <c r="C6" s="153" t="s">
        <v>94</v>
      </c>
      <c r="D6" s="154">
        <v>4177.01</v>
      </c>
      <c r="E6" s="154">
        <v>4673.23</v>
      </c>
      <c r="F6" s="154">
        <v>4710.39</v>
      </c>
      <c r="G6" s="127"/>
      <c r="H6" s="127"/>
    </row>
    <row r="7" spans="1:8" ht="25.5">
      <c r="A7" s="155" t="s">
        <v>44</v>
      </c>
      <c r="B7" s="156" t="s">
        <v>95</v>
      </c>
      <c r="C7" s="155"/>
      <c r="D7" s="155"/>
      <c r="E7" s="155"/>
      <c r="F7" s="155"/>
      <c r="G7" s="128"/>
      <c r="H7" s="128"/>
    </row>
    <row r="8" spans="1:8" ht="17.25" customHeight="1">
      <c r="A8" s="157" t="s">
        <v>96</v>
      </c>
      <c r="B8" s="158" t="s">
        <v>97</v>
      </c>
      <c r="C8" s="157"/>
      <c r="D8" s="157"/>
      <c r="E8" s="157"/>
      <c r="F8" s="157"/>
      <c r="G8" s="129"/>
      <c r="H8" s="129"/>
    </row>
    <row r="9" spans="1:8" ht="15.75">
      <c r="A9" s="157" t="s">
        <v>98</v>
      </c>
      <c r="B9" s="158" t="s">
        <v>99</v>
      </c>
      <c r="C9" s="157"/>
      <c r="D9" s="157"/>
      <c r="E9" s="157"/>
      <c r="F9" s="157"/>
      <c r="G9" s="129"/>
      <c r="H9" s="129"/>
    </row>
    <row r="10" spans="1:8" ht="16.5" thickBot="1">
      <c r="A10" s="159" t="s">
        <v>48</v>
      </c>
      <c r="B10" s="160" t="s">
        <v>100</v>
      </c>
      <c r="C10" s="159"/>
      <c r="D10" s="159"/>
      <c r="E10" s="159"/>
      <c r="F10" s="159"/>
      <c r="G10" s="130"/>
      <c r="H10" s="130"/>
    </row>
    <row r="11" spans="1:8" ht="51.75" thickBot="1">
      <c r="A11" s="161" t="s">
        <v>101</v>
      </c>
      <c r="B11" s="162" t="s">
        <v>102</v>
      </c>
      <c r="C11" s="161" t="s">
        <v>43</v>
      </c>
      <c r="D11" s="163">
        <f>D12+D15+D16</f>
        <v>43.683</v>
      </c>
      <c r="E11" s="161">
        <v>57.269</v>
      </c>
      <c r="F11" s="161">
        <v>56.845</v>
      </c>
      <c r="G11" s="131">
        <f>G12+G15+G16</f>
        <v>0</v>
      </c>
      <c r="H11" s="131">
        <f>H12+H15+H16</f>
        <v>0</v>
      </c>
    </row>
    <row r="12" spans="1:8" ht="15.75">
      <c r="A12" s="155" t="s">
        <v>103</v>
      </c>
      <c r="B12" s="156" t="s">
        <v>37</v>
      </c>
      <c r="C12" s="155"/>
      <c r="D12" s="164">
        <v>32.547</v>
      </c>
      <c r="E12" s="155">
        <v>42.651</v>
      </c>
      <c r="F12" s="164">
        <v>50.246</v>
      </c>
      <c r="G12" s="128"/>
      <c r="H12" s="128"/>
    </row>
    <row r="13" spans="1:8" ht="15.75" customHeight="1">
      <c r="A13" s="157" t="s">
        <v>104</v>
      </c>
      <c r="B13" s="158" t="s">
        <v>105</v>
      </c>
      <c r="C13" s="157"/>
      <c r="D13" s="165"/>
      <c r="E13" s="157"/>
      <c r="F13" s="165"/>
      <c r="G13" s="129"/>
      <c r="H13" s="129"/>
    </row>
    <row r="14" spans="1:8" ht="15.75">
      <c r="A14" s="157"/>
      <c r="B14" s="166" t="s">
        <v>106</v>
      </c>
      <c r="C14" s="157"/>
      <c r="D14" s="165"/>
      <c r="E14" s="157"/>
      <c r="F14" s="165"/>
      <c r="G14" s="129"/>
      <c r="H14" s="129"/>
    </row>
    <row r="15" spans="1:8" ht="15.75">
      <c r="A15" s="157"/>
      <c r="B15" s="166" t="s">
        <v>107</v>
      </c>
      <c r="C15" s="157"/>
      <c r="D15" s="165">
        <v>11.082</v>
      </c>
      <c r="E15" s="157">
        <v>14.498</v>
      </c>
      <c r="F15" s="167">
        <v>6.599</v>
      </c>
      <c r="G15" s="129"/>
      <c r="H15" s="129"/>
    </row>
    <row r="16" spans="1:8" ht="16.5" thickBot="1">
      <c r="A16" s="159" t="s">
        <v>108</v>
      </c>
      <c r="B16" s="160" t="s">
        <v>40</v>
      </c>
      <c r="C16" s="159"/>
      <c r="D16" s="168">
        <v>0.054</v>
      </c>
      <c r="E16" s="169">
        <v>0.12</v>
      </c>
      <c r="F16" s="169"/>
      <c r="G16" s="130"/>
      <c r="H16" s="130"/>
    </row>
    <row r="17" spans="1:8" ht="26.25" thickBot="1">
      <c r="A17" s="161" t="s">
        <v>57</v>
      </c>
      <c r="B17" s="162" t="s">
        <v>109</v>
      </c>
      <c r="C17" s="161" t="s">
        <v>8</v>
      </c>
      <c r="D17" s="170">
        <v>2.82</v>
      </c>
      <c r="E17" s="170">
        <v>3.27</v>
      </c>
      <c r="F17" s="170">
        <v>3.27</v>
      </c>
      <c r="G17" s="134" t="e">
        <f>G21/G11*100</f>
        <v>#DIV/0!</v>
      </c>
      <c r="H17" s="134" t="e">
        <f>H21/H11*100</f>
        <v>#DIV/0!</v>
      </c>
    </row>
    <row r="18" spans="1:8" ht="15.75">
      <c r="A18" s="155" t="s">
        <v>110</v>
      </c>
      <c r="B18" s="156" t="s">
        <v>37</v>
      </c>
      <c r="C18" s="157" t="s">
        <v>43</v>
      </c>
      <c r="D18" s="155">
        <v>1.229</v>
      </c>
      <c r="E18" s="171">
        <v>1.872</v>
      </c>
      <c r="F18" s="171">
        <v>1.449</v>
      </c>
      <c r="G18" s="128"/>
      <c r="H18" s="128"/>
    </row>
    <row r="19" spans="1:8" ht="23.25" customHeight="1">
      <c r="A19" s="157" t="s">
        <v>111</v>
      </c>
      <c r="B19" s="158" t="s">
        <v>105</v>
      </c>
      <c r="C19" s="157" t="s">
        <v>43</v>
      </c>
      <c r="D19" s="157"/>
      <c r="E19" s="157"/>
      <c r="F19" s="157"/>
      <c r="G19" s="129"/>
      <c r="H19" s="129"/>
    </row>
    <row r="20" spans="1:8" ht="15.75">
      <c r="A20" s="157"/>
      <c r="B20" s="166" t="s">
        <v>106</v>
      </c>
      <c r="C20" s="157" t="s">
        <v>43</v>
      </c>
      <c r="D20" s="157"/>
      <c r="E20" s="157"/>
      <c r="F20" s="157"/>
      <c r="G20" s="129"/>
      <c r="H20" s="129"/>
    </row>
    <row r="21" spans="1:8" ht="15.75">
      <c r="A21" s="157"/>
      <c r="B21" s="166" t="s">
        <v>107</v>
      </c>
      <c r="C21" s="157" t="s">
        <v>43</v>
      </c>
      <c r="D21" s="157"/>
      <c r="E21" s="157"/>
      <c r="F21" s="157"/>
      <c r="G21" s="129"/>
      <c r="H21" s="129"/>
    </row>
    <row r="22" spans="1:8" ht="16.5" thickBot="1">
      <c r="A22" s="159" t="s">
        <v>112</v>
      </c>
      <c r="B22" s="160" t="s">
        <v>40</v>
      </c>
      <c r="C22" s="157" t="s">
        <v>43</v>
      </c>
      <c r="D22" s="159">
        <v>0.001</v>
      </c>
      <c r="E22" s="159"/>
      <c r="F22" s="159"/>
      <c r="G22" s="130"/>
      <c r="H22" s="130"/>
    </row>
    <row r="23" spans="1:8" ht="26.25" thickBot="1">
      <c r="A23" s="161" t="s">
        <v>59</v>
      </c>
      <c r="B23" s="162" t="s">
        <v>113</v>
      </c>
      <c r="C23" s="161" t="s">
        <v>43</v>
      </c>
      <c r="D23" s="161">
        <f>D24+D27+D28</f>
        <v>42.453</v>
      </c>
      <c r="E23" s="161">
        <v>55.397</v>
      </c>
      <c r="F23" s="161">
        <f>F24+F27</f>
        <v>55.396</v>
      </c>
      <c r="G23" s="131">
        <f>G24+G27+G28</f>
        <v>12.412</v>
      </c>
      <c r="H23" s="131">
        <f>H24+H27+H28</f>
        <v>12.412</v>
      </c>
    </row>
    <row r="24" spans="1:8" ht="15.75">
      <c r="A24" s="155" t="s">
        <v>61</v>
      </c>
      <c r="B24" s="156" t="s">
        <v>37</v>
      </c>
      <c r="C24" s="155"/>
      <c r="D24" s="164">
        <v>31.317</v>
      </c>
      <c r="E24" s="164">
        <v>40.779</v>
      </c>
      <c r="F24" s="164">
        <f>F12-F18</f>
        <v>48.797000000000004</v>
      </c>
      <c r="G24" s="132">
        <f>G12-G18</f>
        <v>0</v>
      </c>
      <c r="H24" s="132">
        <f>H12-H18</f>
        <v>0</v>
      </c>
    </row>
    <row r="25" spans="1:8" ht="16.5" customHeight="1">
      <c r="A25" s="157" t="s">
        <v>66</v>
      </c>
      <c r="B25" s="158" t="s">
        <v>105</v>
      </c>
      <c r="C25" s="157"/>
      <c r="D25" s="165"/>
      <c r="E25" s="165"/>
      <c r="F25" s="165"/>
      <c r="G25" s="133"/>
      <c r="H25" s="133"/>
    </row>
    <row r="26" spans="1:8" ht="15.75">
      <c r="A26" s="157"/>
      <c r="B26" s="166" t="s">
        <v>106</v>
      </c>
      <c r="C26" s="157"/>
      <c r="D26" s="165"/>
      <c r="E26" s="165"/>
      <c r="F26" s="165"/>
      <c r="G26" s="133"/>
      <c r="H26" s="133"/>
    </row>
    <row r="27" spans="1:8" ht="15.75">
      <c r="A27" s="157"/>
      <c r="B27" s="166" t="s">
        <v>107</v>
      </c>
      <c r="C27" s="157"/>
      <c r="D27" s="165">
        <v>11.082</v>
      </c>
      <c r="E27" s="165">
        <v>14.498</v>
      </c>
      <c r="F27" s="165">
        <v>6.599</v>
      </c>
      <c r="G27" s="133">
        <v>12.412</v>
      </c>
      <c r="H27" s="133">
        <v>12.412</v>
      </c>
    </row>
    <row r="28" spans="1:8" ht="15.75">
      <c r="A28" s="157" t="s">
        <v>68</v>
      </c>
      <c r="B28" s="158" t="s">
        <v>40</v>
      </c>
      <c r="C28" s="157"/>
      <c r="D28" s="165">
        <v>0.054</v>
      </c>
      <c r="E28" s="167">
        <v>0.12</v>
      </c>
      <c r="F28" s="165"/>
      <c r="G28" s="133">
        <f>G16-G22</f>
        <v>0</v>
      </c>
      <c r="H28" s="133">
        <f>H16-H22</f>
        <v>0</v>
      </c>
    </row>
    <row r="29" spans="1:8" ht="6.75" customHeight="1" thickBot="1">
      <c r="A29" s="159"/>
      <c r="B29" s="160"/>
      <c r="C29" s="159"/>
      <c r="D29" s="159"/>
      <c r="E29" s="159"/>
      <c r="F29" s="159"/>
      <c r="G29" s="130"/>
      <c r="H29" s="130"/>
    </row>
    <row r="30" spans="1:8" ht="26.25" thickBot="1">
      <c r="A30" s="161" t="s">
        <v>114</v>
      </c>
      <c r="B30" s="162" t="s">
        <v>115</v>
      </c>
      <c r="C30" s="161" t="s">
        <v>116</v>
      </c>
      <c r="D30" s="161"/>
      <c r="E30" s="161"/>
      <c r="F30" s="161"/>
      <c r="G30" s="131">
        <f>SUM(G31:G35)</f>
        <v>3160826.670535801</v>
      </c>
      <c r="H30" s="131"/>
    </row>
    <row r="31" spans="1:8" ht="15.75">
      <c r="A31" s="155" t="s">
        <v>117</v>
      </c>
      <c r="B31" s="156" t="s">
        <v>37</v>
      </c>
      <c r="C31" s="155"/>
      <c r="D31" s="155"/>
      <c r="E31" s="155"/>
      <c r="F31" s="155"/>
      <c r="G31" s="128">
        <f>+$F$6*'[1]Пр'!B30</f>
        <v>1354086.1033020539</v>
      </c>
      <c r="H31" s="128">
        <f>+G31-G37</f>
        <v>1354086.1033020539</v>
      </c>
    </row>
    <row r="32" spans="1:8" ht="15.75">
      <c r="A32" s="157" t="s">
        <v>118</v>
      </c>
      <c r="B32" s="158" t="s">
        <v>105</v>
      </c>
      <c r="C32" s="157"/>
      <c r="D32" s="157"/>
      <c r="E32" s="157"/>
      <c r="F32" s="157"/>
      <c r="G32" s="129"/>
      <c r="H32" s="129"/>
    </row>
    <row r="33" spans="1:8" ht="15.75">
      <c r="A33" s="157"/>
      <c r="B33" s="166" t="s">
        <v>106</v>
      </c>
      <c r="C33" s="157"/>
      <c r="D33" s="157"/>
      <c r="E33" s="157"/>
      <c r="F33" s="157"/>
      <c r="G33" s="129">
        <f>+$F$6*'[1]Пр'!C30</f>
        <v>191522.49795312624</v>
      </c>
      <c r="H33" s="129">
        <f>+H31*F14/(F14+F15)</f>
        <v>0</v>
      </c>
    </row>
    <row r="34" spans="1:8" ht="15.75">
      <c r="A34" s="157"/>
      <c r="B34" s="166" t="s">
        <v>107</v>
      </c>
      <c r="C34" s="157"/>
      <c r="D34" s="157"/>
      <c r="E34" s="157"/>
      <c r="F34" s="157"/>
      <c r="G34" s="129">
        <f>+$F$6*'[1]Пр'!D30</f>
        <v>1377138.001276621</v>
      </c>
      <c r="H34" s="129">
        <f>+H31-H33</f>
        <v>1354086.1033020539</v>
      </c>
    </row>
    <row r="35" spans="1:8" ht="16.5" thickBot="1">
      <c r="A35" s="159" t="s">
        <v>119</v>
      </c>
      <c r="B35" s="160" t="s">
        <v>40</v>
      </c>
      <c r="C35" s="159"/>
      <c r="D35" s="159"/>
      <c r="E35" s="159"/>
      <c r="F35" s="159"/>
      <c r="G35" s="130">
        <f>+$F$6*'[1]Пр'!E30</f>
        <v>238080.068004</v>
      </c>
      <c r="H35" s="130"/>
    </row>
    <row r="36" spans="1:8" ht="64.5" thickBot="1">
      <c r="A36" s="161">
        <v>6</v>
      </c>
      <c r="B36" s="162" t="s">
        <v>120</v>
      </c>
      <c r="C36" s="161" t="s">
        <v>121</v>
      </c>
      <c r="D36" s="161"/>
      <c r="E36" s="161"/>
      <c r="F36" s="161"/>
      <c r="G36" s="131">
        <f>SUM(G37:G41)</f>
        <v>0</v>
      </c>
      <c r="H36" s="131"/>
    </row>
    <row r="37" spans="1:8" ht="15.75">
      <c r="A37" s="172" t="s">
        <v>122</v>
      </c>
      <c r="B37" s="156" t="s">
        <v>37</v>
      </c>
      <c r="C37" s="155"/>
      <c r="D37" s="155"/>
      <c r="E37" s="155"/>
      <c r="F37" s="155"/>
      <c r="G37" s="128">
        <f>+F37*F24</f>
        <v>0</v>
      </c>
      <c r="H37" s="128"/>
    </row>
    <row r="38" spans="1:8" ht="15" customHeight="1">
      <c r="A38" s="157" t="s">
        <v>123</v>
      </c>
      <c r="B38" s="158" t="s">
        <v>105</v>
      </c>
      <c r="C38" s="157"/>
      <c r="D38" s="157"/>
      <c r="E38" s="157"/>
      <c r="F38" s="157"/>
      <c r="G38" s="129"/>
      <c r="H38" s="129"/>
    </row>
    <row r="39" spans="1:8" ht="15.75">
      <c r="A39" s="157"/>
      <c r="B39" s="166" t="s">
        <v>106</v>
      </c>
      <c r="C39" s="157"/>
      <c r="D39" s="157"/>
      <c r="E39" s="157"/>
      <c r="F39" s="157"/>
      <c r="G39" s="129">
        <f>+F39*F26</f>
        <v>0</v>
      </c>
      <c r="H39" s="129"/>
    </row>
    <row r="40" spans="1:8" ht="15.75">
      <c r="A40" s="157"/>
      <c r="B40" s="166" t="s">
        <v>107</v>
      </c>
      <c r="C40" s="157"/>
      <c r="D40" s="157"/>
      <c r="E40" s="157"/>
      <c r="F40" s="157"/>
      <c r="G40" s="129">
        <f>+F40*F27</f>
        <v>0</v>
      </c>
      <c r="H40" s="129"/>
    </row>
    <row r="41" spans="1:8" ht="16.5" thickBot="1">
      <c r="A41" s="173" t="s">
        <v>124</v>
      </c>
      <c r="B41" s="174" t="s">
        <v>40</v>
      </c>
      <c r="C41" s="173"/>
      <c r="D41" s="173"/>
      <c r="E41" s="173"/>
      <c r="F41" s="173"/>
      <c r="G41" s="135">
        <f>+F41*F28</f>
        <v>0</v>
      </c>
      <c r="H41" s="135"/>
    </row>
    <row r="43" ht="15">
      <c r="B43" s="175"/>
    </row>
  </sheetData>
  <sheetProtection/>
  <mergeCells count="10">
    <mergeCell ref="E3:E4"/>
    <mergeCell ref="F3:F4"/>
    <mergeCell ref="G3:G4"/>
    <mergeCell ref="H3:H4"/>
    <mergeCell ref="A1:H1"/>
    <mergeCell ref="A2:H2"/>
    <mergeCell ref="A3:A4"/>
    <mergeCell ref="B3:B4"/>
    <mergeCell ref="C3:C4"/>
    <mergeCell ref="D3:D4"/>
  </mergeCells>
  <printOptions/>
  <pageMargins left="0.7" right="0.33" top="0.29" bottom="0.29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Амосова</cp:lastModifiedBy>
  <cp:lastPrinted>2015-04-03T11:06:50Z</cp:lastPrinted>
  <dcterms:modified xsi:type="dcterms:W3CDTF">2015-04-03T11:08:07Z</dcterms:modified>
  <cp:category/>
  <cp:version/>
  <cp:contentType/>
  <cp:contentStatus/>
</cp:coreProperties>
</file>